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370"/>
  </bookViews>
  <sheets>
    <sheet name="DECEMBER-16" sheetId="1" r:id="rId1"/>
    <sheet name="NOVEMBER-16" sheetId="2" r:id="rId2"/>
    <sheet name="OCTOBER-16" sheetId="3" r:id="rId3"/>
    <sheet name="SEPTEMBER-16" sheetId="4" r:id="rId4"/>
    <sheet name="AUGUST-16" sheetId="5" r:id="rId5"/>
    <sheet name="JULY-16" sheetId="6" r:id="rId6"/>
    <sheet name="JUNE-16" sheetId="7" r:id="rId7"/>
  </sheets>
  <definedNames>
    <definedName name="_xlnm._FilterDatabase" localSheetId="0" hidden="1">'DECEMBER-16'!$A$1:$I$40</definedName>
  </definedNames>
  <calcPr calcId="144525"/>
</workbook>
</file>

<file path=xl/sharedStrings.xml><?xml version="1.0" encoding="utf-8"?>
<sst xmlns="http://schemas.openxmlformats.org/spreadsheetml/2006/main" count="209">
  <si>
    <t>EQUITYPANDIT FINANCIAL SERVICES PVT. LTD.</t>
  </si>
  <si>
    <t>EP- COMMODITY PREMIUM PACKAGE PERFORMANCE  REPORT[ DECEMBER 2016]</t>
  </si>
  <si>
    <t>DATE</t>
  </si>
  <si>
    <t>SCRIP</t>
  </si>
  <si>
    <t>TYPE</t>
  </si>
  <si>
    <t>QUANTITY</t>
  </si>
  <si>
    <t>ENTRY PRICE</t>
  </si>
  <si>
    <t>STOPLOSS</t>
  </si>
  <si>
    <t>TARGET</t>
  </si>
  <si>
    <t>BOOKED AT</t>
  </si>
  <si>
    <t>PROFIT/LOSS</t>
  </si>
  <si>
    <t>LEAD</t>
  </si>
  <si>
    <t>SELL</t>
  </si>
  <si>
    <t>162-160</t>
  </si>
  <si>
    <t>CRUDE OIL</t>
  </si>
  <si>
    <t>BUY</t>
  </si>
  <si>
    <t>3415-3455</t>
  </si>
  <si>
    <t>GOLD</t>
  </si>
  <si>
    <t xml:space="preserve"> 27970-27820</t>
  </si>
  <si>
    <t xml:space="preserve">SILVER </t>
  </si>
  <si>
    <t>40500-40100</t>
  </si>
  <si>
    <t xml:space="preserve"> GOLD</t>
  </si>
  <si>
    <t xml:space="preserve">SELL </t>
  </si>
  <si>
    <t>28010-27900</t>
  </si>
  <si>
    <t xml:space="preserve"> CRUDE OIL</t>
  </si>
  <si>
    <t>3510-3560</t>
  </si>
  <si>
    <t>154.55-153.05</t>
  </si>
  <si>
    <t>NATURAL GAS</t>
  </si>
  <si>
    <t>242.50-245.50</t>
  </si>
  <si>
    <t>ZINC</t>
  </si>
  <si>
    <t xml:space="preserve">183.70-185 </t>
  </si>
  <si>
    <t>184.20-183</t>
  </si>
  <si>
    <t>3538-3588</t>
  </si>
  <si>
    <t>155-153.50</t>
  </si>
  <si>
    <t xml:space="preserve">NATURAL GAS </t>
  </si>
  <si>
    <t xml:space="preserve">27790-27655 </t>
  </si>
  <si>
    <t>40950-40600</t>
  </si>
  <si>
    <t xml:space="preserve"> SILVER</t>
  </si>
  <si>
    <t>41010-40700</t>
  </si>
  <si>
    <t>3460-3410</t>
  </si>
  <si>
    <t xml:space="preserve"> ZINC</t>
  </si>
  <si>
    <t>186.60-188</t>
  </si>
  <si>
    <t>154.20-153</t>
  </si>
  <si>
    <t xml:space="preserve">189.90-191 </t>
  </si>
  <si>
    <t>27810-27600</t>
  </si>
  <si>
    <t xml:space="preserve">CRUDE OIL </t>
  </si>
  <si>
    <t>3380-3330</t>
  </si>
  <si>
    <t xml:space="preserve"> LEAD</t>
  </si>
  <si>
    <t>161.70-163</t>
  </si>
  <si>
    <t>182.30-181</t>
  </si>
  <si>
    <t>157-160</t>
  </si>
  <si>
    <t>3350-3300</t>
  </si>
  <si>
    <t xml:space="preserve"> 184-182</t>
  </si>
  <si>
    <t>COPPER</t>
  </si>
  <si>
    <t>393-382</t>
  </si>
  <si>
    <t xml:space="preserve">185-183 </t>
  </si>
  <si>
    <t xml:space="preserve">GOLD </t>
  </si>
  <si>
    <t>27710-27600</t>
  </si>
  <si>
    <t>154.60-153</t>
  </si>
  <si>
    <t>SILVER</t>
  </si>
  <si>
    <t xml:space="preserve">41350-41000 </t>
  </si>
  <si>
    <t>3435-3380</t>
  </si>
  <si>
    <t xml:space="preserve">BUY </t>
  </si>
  <si>
    <t>3601-3651</t>
  </si>
  <si>
    <t xml:space="preserve">COPPER </t>
  </si>
  <si>
    <t xml:space="preserve">385.70-380 </t>
  </si>
  <si>
    <t xml:space="preserve"> LEAD </t>
  </si>
  <si>
    <t xml:space="preserve"> 160.55-162 </t>
  </si>
  <si>
    <t>41430-41030</t>
  </si>
  <si>
    <t>3570-3610</t>
  </si>
  <si>
    <t>27540-27400</t>
  </si>
  <si>
    <t xml:space="preserve"> ZINC </t>
  </si>
  <si>
    <t>184-182</t>
  </si>
  <si>
    <t xml:space="preserve"> CRUDE OIL </t>
  </si>
  <si>
    <t>3590-3650</t>
  </si>
  <si>
    <t xml:space="preserve"> COPPER</t>
  </si>
  <si>
    <t>387.60-380.60</t>
  </si>
  <si>
    <t xml:space="preserve"> 27075-26875</t>
  </si>
  <si>
    <t>3450-3401</t>
  </si>
  <si>
    <t xml:space="preserve">ZINC </t>
  </si>
  <si>
    <t xml:space="preserve">189.50-191 </t>
  </si>
  <si>
    <t xml:space="preserve">157.20-158.20 </t>
  </si>
  <si>
    <t>26970-26720</t>
  </si>
  <si>
    <t>156.90-158</t>
  </si>
  <si>
    <t>186.60-185</t>
  </si>
  <si>
    <t>3440-3395</t>
  </si>
  <si>
    <t xml:space="preserve">LEAD </t>
  </si>
  <si>
    <t>148.30-147</t>
  </si>
  <si>
    <t>179-177.50</t>
  </si>
  <si>
    <t>3540-3580</t>
  </si>
  <si>
    <t xml:space="preserve">178-176 </t>
  </si>
  <si>
    <t>172.85-171.35</t>
  </si>
  <si>
    <t>173.80-171</t>
  </si>
  <si>
    <t>3560-3500</t>
  </si>
  <si>
    <t xml:space="preserve">148-149 </t>
  </si>
  <si>
    <t>38820-38320</t>
  </si>
  <si>
    <t>176.25-175</t>
  </si>
  <si>
    <t>222.50-215.50</t>
  </si>
  <si>
    <t xml:space="preserve">26801-26601 </t>
  </si>
  <si>
    <t>145.75-147</t>
  </si>
  <si>
    <t xml:space="preserve">38740-38240 </t>
  </si>
  <si>
    <t>3545-3485</t>
  </si>
  <si>
    <t>171.45-170</t>
  </si>
  <si>
    <t xml:space="preserve"> 144-146</t>
  </si>
  <si>
    <t>175.80-174.30</t>
  </si>
  <si>
    <t>27070-26950</t>
  </si>
  <si>
    <t xml:space="preserve"> SILVER </t>
  </si>
  <si>
    <t>39080-38500</t>
  </si>
  <si>
    <t>136.25-135</t>
  </si>
  <si>
    <t>3731-3771</t>
  </si>
  <si>
    <t xml:space="preserve"> 176-177.50</t>
  </si>
  <si>
    <t>27340-27450</t>
  </si>
  <si>
    <t xml:space="preserve"> NATURAL GAS </t>
  </si>
  <si>
    <t xml:space="preserve">250.50-247 </t>
  </si>
  <si>
    <t xml:space="preserve">140.30-142.30 </t>
  </si>
  <si>
    <t>39450-39050</t>
  </si>
  <si>
    <t>3700-3750</t>
  </si>
  <si>
    <t>173.50-175</t>
  </si>
  <si>
    <t xml:space="preserve"> NATURAL GAS</t>
  </si>
  <si>
    <t xml:space="preserve">265.20-270 </t>
  </si>
  <si>
    <t>136.90-135.50</t>
  </si>
  <si>
    <t>TOTAL PROFITS</t>
  </si>
  <si>
    <t>ACCURACY</t>
  </si>
  <si>
    <t>EP- COMMODITY PREMIUM PACKAGE PERFORMANCE  REPORT[ NOVEMBER 2016]</t>
  </si>
  <si>
    <t>3066-3006</t>
  </si>
  <si>
    <t>30315-30200</t>
  </si>
  <si>
    <t>2955-2900</t>
  </si>
  <si>
    <t>165.50-167</t>
  </si>
  <si>
    <t xml:space="preserve"> GOLD </t>
  </si>
  <si>
    <t>30400-30300</t>
  </si>
  <si>
    <t>165.10-167</t>
  </si>
  <si>
    <t>183.10-180</t>
  </si>
  <si>
    <t xml:space="preserve"> 2945-2900</t>
  </si>
  <si>
    <t>30010-29850</t>
  </si>
  <si>
    <t>138.25-137</t>
  </si>
  <si>
    <t>31300-31500</t>
  </si>
  <si>
    <t>ALUMINIUM</t>
  </si>
  <si>
    <t>140.60-139</t>
  </si>
  <si>
    <t>362.60-367</t>
  </si>
  <si>
    <t>2979-2929</t>
  </si>
  <si>
    <t xml:space="preserve">29970-29700 </t>
  </si>
  <si>
    <t>167.85-166</t>
  </si>
  <si>
    <t xml:space="preserve"> 29920-29800</t>
  </si>
  <si>
    <t>3046-3096</t>
  </si>
  <si>
    <t>30030-29800</t>
  </si>
  <si>
    <t>43870-43570</t>
  </si>
  <si>
    <t>402.50-407.50</t>
  </si>
  <si>
    <t>171.40-172.40</t>
  </si>
  <si>
    <t>29760-29610</t>
  </si>
  <si>
    <t>2945-2895</t>
  </si>
  <si>
    <t xml:space="preserve"> 29260-29110</t>
  </si>
  <si>
    <t>174.50-176</t>
  </si>
  <si>
    <t>29275-29150</t>
  </si>
  <si>
    <t>362.50-360</t>
  </si>
  <si>
    <t>3120-3170</t>
  </si>
  <si>
    <t>41070-40700</t>
  </si>
  <si>
    <t>169.40-168</t>
  </si>
  <si>
    <t>145.05-144</t>
  </si>
  <si>
    <t xml:space="preserve">3112-3152 </t>
  </si>
  <si>
    <t>170.50-172</t>
  </si>
  <si>
    <t>3040-2950</t>
  </si>
  <si>
    <t>40000-39500</t>
  </si>
  <si>
    <t xml:space="preserve"> 28850-28700</t>
  </si>
  <si>
    <t>3170-3110</t>
  </si>
  <si>
    <t>173.70-172.20</t>
  </si>
  <si>
    <t>40450-40050</t>
  </si>
  <si>
    <t>3340-3380</t>
  </si>
  <si>
    <t>40750-40250</t>
  </si>
  <si>
    <t>390.20-395</t>
  </si>
  <si>
    <t>175.20-174</t>
  </si>
  <si>
    <t>3280-3230</t>
  </si>
  <si>
    <t>29090-28800</t>
  </si>
  <si>
    <t>40030-39630</t>
  </si>
  <si>
    <t>28560-28400</t>
  </si>
  <si>
    <t>187.65-189</t>
  </si>
  <si>
    <t>3225-3150</t>
  </si>
  <si>
    <t>167.40-169</t>
  </si>
  <si>
    <t>3135-3080</t>
  </si>
  <si>
    <t>28690-28500</t>
  </si>
  <si>
    <t>225.10-221.10</t>
  </si>
  <si>
    <t>3155-3105</t>
  </si>
  <si>
    <t>194.30-193</t>
  </si>
  <si>
    <t xml:space="preserve">166.30-165 </t>
  </si>
  <si>
    <t xml:space="preserve">3240-3280 </t>
  </si>
  <si>
    <t>40380-40000</t>
  </si>
  <si>
    <t xml:space="preserve">194.40-193 </t>
  </si>
  <si>
    <t xml:space="preserve">28510-28400 </t>
  </si>
  <si>
    <t>3190-3250</t>
  </si>
  <si>
    <t>159.20-158</t>
  </si>
  <si>
    <t>117.15-116</t>
  </si>
  <si>
    <t>221.50-215</t>
  </si>
  <si>
    <t xml:space="preserve">3350-3400 </t>
  </si>
  <si>
    <t>EP- COMMODITY PREMIUM PACKAGE PERFORMANCE  REPORT[ OCTOBER 2016]</t>
  </si>
  <si>
    <t>30720-30600</t>
  </si>
  <si>
    <t xml:space="preserve">29943-29800 </t>
  </si>
  <si>
    <t>29555-29400</t>
  </si>
  <si>
    <t>29755-29655</t>
  </si>
  <si>
    <t>3330-3280</t>
  </si>
  <si>
    <t xml:space="preserve"> 29567-29400</t>
  </si>
  <si>
    <t>29775-29620</t>
  </si>
  <si>
    <t>3315-3355</t>
  </si>
  <si>
    <t>200.30-195</t>
  </si>
  <si>
    <t>203.50-200</t>
  </si>
  <si>
    <t>EP-COMMODITY PREMIUM PACKAGE PERFORMANCE  REPORT[ SEPTEMBER 2016]</t>
  </si>
  <si>
    <t>CRUDEOIL</t>
  </si>
  <si>
    <t>EP-COMMODITY PREMIUM PACKAGE PERFORMANCE  REPORT[ AUGUST 2016]</t>
  </si>
  <si>
    <t>NG</t>
  </si>
  <si>
    <t>EP-COMMODITY PREMIUM PACKAGE PERFORMANCE  REPORT[ JULY 2016]</t>
  </si>
  <si>
    <t>EP- COMMODITY PREMIUM PACKAGE PERFORMANCE  REPORT[ JUNE 2016]</t>
  </si>
</sst>
</file>

<file path=xl/styles.xml><?xml version="1.0" encoding="utf-8"?>
<styleSheet xmlns="http://schemas.openxmlformats.org/spreadsheetml/2006/main">
  <numFmts count="6">
    <numFmt numFmtId="176" formatCode="dd/mm/yyyy;@"/>
    <numFmt numFmtId="42" formatCode="_-&quot;£&quot;* #,##0_-;\-&quot;£&quot;* #,##0_-;_-&quot;£&quot;* &quot;-&quot;_-;_-@_-"/>
    <numFmt numFmtId="41" formatCode="_-* #,##0_-;\-* #,##0_-;_-* &quot;-&quot;_-;_-@_-"/>
    <numFmt numFmtId="177" formatCode="[$-409]d\-mmm\-yy;@"/>
    <numFmt numFmtId="44" formatCode="_-&quot;£&quot;* #,##0.00_-;\-&quot;£&quot;* #,##0.00_-;_-&quot;£&quot;* &quot;-&quot;??_-;_-@_-"/>
    <numFmt numFmtId="43" formatCode="_-* #,##0.00_-;\-* #,##0.00_-;_-* &quot;-&quot;??_-;_-@_-"/>
  </numFmts>
  <fonts count="38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rgb="FF00B050"/>
      <name val="Calibri"/>
      <charset val="134"/>
      <scheme val="minor"/>
    </font>
    <font>
      <b/>
      <sz val="14"/>
      <color rgb="FF000000"/>
      <name val="Arial Black"/>
      <charset val="134"/>
    </font>
    <font>
      <b/>
      <sz val="10"/>
      <color rgb="FF000000"/>
      <name val="Arial"/>
      <charset val="134"/>
    </font>
    <font>
      <b/>
      <sz val="10"/>
      <color rgb="FFFFFFFF"/>
      <name val="Arial"/>
      <charset val="134"/>
    </font>
    <font>
      <b/>
      <sz val="10"/>
      <color rgb="FFFF0000"/>
      <name val="Arial"/>
      <charset val="134"/>
    </font>
    <font>
      <b/>
      <sz val="10"/>
      <color rgb="FF00B050"/>
      <name val="Arial"/>
      <charset val="134"/>
    </font>
    <font>
      <b/>
      <sz val="11"/>
      <color rgb="FFFF0000"/>
      <name val="Calibri"/>
      <charset val="134"/>
      <scheme val="minor"/>
    </font>
    <font>
      <b/>
      <sz val="11"/>
      <color rgb="FF00B05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204"/>
    </font>
    <font>
      <b/>
      <sz val="11"/>
      <color rgb="FF00B050"/>
      <name val="Calibri"/>
      <charset val="0"/>
      <scheme val="minor"/>
    </font>
    <font>
      <b/>
      <sz val="11"/>
      <color rgb="FFFF0000"/>
      <name val="Calibri"/>
      <charset val="0"/>
      <scheme val="minor"/>
    </font>
    <font>
      <b/>
      <sz val="10"/>
      <color rgb="FF00B050"/>
      <name val="Arial"/>
      <charset val="0"/>
    </font>
    <font>
      <b/>
      <sz val="10"/>
      <color rgb="FFFF0000"/>
      <name val="Arial"/>
      <charset val="0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0000"/>
      <name val="Calibri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3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6" borderId="17" applyNumberFormat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0" fillId="27" borderId="2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28" borderId="18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8" borderId="19" applyNumberForma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8" borderId="18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7" fillId="0" borderId="0"/>
    <xf numFmtId="0" fontId="23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1" xfId="32" applyFont="1" applyBorder="1" applyAlignment="1">
      <alignment horizontal="center" vertical="top"/>
    </xf>
    <xf numFmtId="0" fontId="3" fillId="0" borderId="2" xfId="32" applyFont="1" applyBorder="1" applyAlignment="1">
      <alignment horizontal="center" vertical="top"/>
    </xf>
    <xf numFmtId="0" fontId="4" fillId="0" borderId="3" xfId="32" applyFont="1" applyBorder="1" applyAlignment="1">
      <alignment horizontal="center" vertical="top" wrapText="1"/>
    </xf>
    <xf numFmtId="0" fontId="4" fillId="0" borderId="4" xfId="32" applyFont="1" applyBorder="1" applyAlignment="1">
      <alignment horizontal="center" vertical="top" wrapText="1"/>
    </xf>
    <xf numFmtId="177" fontId="5" fillId="2" borderId="5" xfId="32" applyNumberFormat="1" applyFont="1" applyFill="1" applyBorder="1" applyAlignment="1">
      <alignment horizontal="center" vertical="top"/>
    </xf>
    <xf numFmtId="0" fontId="5" fillId="2" borderId="6" xfId="32" applyFont="1" applyFill="1" applyBorder="1" applyAlignment="1">
      <alignment horizontal="center" vertical="top"/>
    </xf>
    <xf numFmtId="176" fontId="6" fillId="0" borderId="7" xfId="32" applyNumberFormat="1" applyFont="1" applyFill="1" applyBorder="1" applyAlignment="1">
      <alignment horizontal="center" vertical="top"/>
    </xf>
    <xf numFmtId="0" fontId="6" fillId="0" borderId="7" xfId="32" applyFont="1" applyFill="1" applyBorder="1" applyAlignment="1">
      <alignment horizontal="center" vertical="top"/>
    </xf>
    <xf numFmtId="176" fontId="7" fillId="0" borderId="7" xfId="32" applyNumberFormat="1" applyFont="1" applyFill="1" applyBorder="1" applyAlignment="1">
      <alignment horizontal="center" vertical="top"/>
    </xf>
    <xf numFmtId="0" fontId="7" fillId="0" borderId="7" xfId="32" applyFont="1" applyFill="1" applyBorder="1" applyAlignment="1">
      <alignment horizontal="center" vertical="top"/>
    </xf>
    <xf numFmtId="176" fontId="7" fillId="0" borderId="8" xfId="32" applyNumberFormat="1" applyFont="1" applyFill="1" applyBorder="1" applyAlignment="1">
      <alignment horizontal="center" vertical="top"/>
    </xf>
    <xf numFmtId="0" fontId="7" fillId="0" borderId="8" xfId="32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9" xfId="32" applyFont="1" applyBorder="1" applyAlignment="1">
      <alignment horizontal="center" vertical="top"/>
    </xf>
    <xf numFmtId="0" fontId="4" fillId="0" borderId="10" xfId="32" applyFont="1" applyBorder="1" applyAlignment="1">
      <alignment horizontal="center" vertical="top" wrapText="1"/>
    </xf>
    <xf numFmtId="0" fontId="5" fillId="2" borderId="11" xfId="32" applyNumberFormat="1" applyFont="1" applyFill="1" applyBorder="1" applyAlignment="1">
      <alignment horizontal="center" vertical="top"/>
    </xf>
    <xf numFmtId="0" fontId="6" fillId="0" borderId="7" xfId="32" applyNumberFormat="1" applyFont="1" applyFill="1" applyBorder="1" applyAlignment="1">
      <alignment horizontal="center" vertical="top"/>
    </xf>
    <xf numFmtId="0" fontId="7" fillId="0" borderId="7" xfId="32" applyNumberFormat="1" applyFont="1" applyFill="1" applyBorder="1" applyAlignment="1">
      <alignment horizontal="center" vertical="top"/>
    </xf>
    <xf numFmtId="0" fontId="7" fillId="0" borderId="8" xfId="32" applyNumberFormat="1" applyFont="1" applyFill="1" applyBorder="1" applyAlignment="1">
      <alignment horizontal="center" vertical="top"/>
    </xf>
    <xf numFmtId="176" fontId="6" fillId="0" borderId="8" xfId="32" applyNumberFormat="1" applyFont="1" applyFill="1" applyBorder="1" applyAlignment="1">
      <alignment horizontal="center" vertical="top"/>
    </xf>
    <xf numFmtId="0" fontId="6" fillId="0" borderId="8" xfId="32" applyFont="1" applyFill="1" applyBorder="1" applyAlignment="1">
      <alignment horizontal="center" vertical="top"/>
    </xf>
    <xf numFmtId="176" fontId="6" fillId="0" borderId="0" xfId="32" applyNumberFormat="1" applyFont="1" applyFill="1" applyBorder="1" applyAlignment="1">
      <alignment horizontal="center" vertical="top"/>
    </xf>
    <xf numFmtId="0" fontId="6" fillId="0" borderId="0" xfId="32" applyFont="1" applyFill="1" applyBorder="1" applyAlignment="1">
      <alignment horizontal="center" vertical="top"/>
    </xf>
    <xf numFmtId="0" fontId="2" fillId="0" borderId="0" xfId="0" applyFont="1" applyBorder="1"/>
    <xf numFmtId="0" fontId="10" fillId="2" borderId="0" xfId="32" applyFont="1" applyFill="1" applyBorder="1" applyAlignment="1">
      <alignment horizontal="left"/>
    </xf>
    <xf numFmtId="0" fontId="11" fillId="0" borderId="0" xfId="0" applyFont="1" applyBorder="1"/>
    <xf numFmtId="0" fontId="0" fillId="0" borderId="12" xfId="0" applyBorder="1"/>
    <xf numFmtId="0" fontId="0" fillId="0" borderId="7" xfId="0" applyBorder="1"/>
    <xf numFmtId="0" fontId="6" fillId="0" borderId="8" xfId="32" applyNumberFormat="1" applyFont="1" applyFill="1" applyBorder="1" applyAlignment="1">
      <alignment horizontal="center" vertical="top"/>
    </xf>
    <xf numFmtId="0" fontId="6" fillId="0" borderId="0" xfId="32" applyNumberFormat="1" applyFont="1" applyFill="1" applyBorder="1" applyAlignment="1">
      <alignment horizontal="center" vertical="top"/>
    </xf>
    <xf numFmtId="1" fontId="12" fillId="3" borderId="0" xfId="32" applyNumberFormat="1" applyFont="1" applyFill="1" applyBorder="1" applyAlignment="1">
      <alignment horizontal="center"/>
    </xf>
    <xf numFmtId="0" fontId="13" fillId="0" borderId="0" xfId="32" applyFont="1" applyBorder="1" applyAlignment="1">
      <alignment horizontal="center"/>
    </xf>
    <xf numFmtId="9" fontId="12" fillId="3" borderId="0" xfId="6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176" fontId="7" fillId="0" borderId="13" xfId="32" applyNumberFormat="1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center"/>
    </xf>
    <xf numFmtId="0" fontId="7" fillId="0" borderId="14" xfId="32" applyFont="1" applyFill="1" applyBorder="1" applyAlignment="1">
      <alignment horizontal="center" vertical="top"/>
    </xf>
    <xf numFmtId="176" fontId="6" fillId="0" borderId="13" xfId="32" applyNumberFormat="1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6" fillId="0" borderId="14" xfId="32" applyFont="1" applyFill="1" applyBorder="1" applyAlignment="1">
      <alignment horizontal="center" vertical="top"/>
    </xf>
    <xf numFmtId="176" fontId="7" fillId="0" borderId="0" xfId="32" applyNumberFormat="1" applyFont="1" applyFill="1" applyBorder="1" applyAlignment="1">
      <alignment horizontal="center" vertical="top"/>
    </xf>
    <xf numFmtId="0" fontId="7" fillId="0" borderId="15" xfId="32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2" fontId="7" fillId="0" borderId="7" xfId="32" applyNumberFormat="1" applyFont="1" applyFill="1" applyBorder="1" applyAlignment="1">
      <alignment horizontal="center" vertical="top"/>
    </xf>
    <xf numFmtId="0" fontId="0" fillId="0" borderId="12" xfId="0" applyFont="1" applyBorder="1"/>
    <xf numFmtId="0" fontId="0" fillId="0" borderId="7" xfId="0" applyFont="1" applyBorder="1"/>
    <xf numFmtId="0" fontId="8" fillId="0" borderId="0" xfId="0" applyFont="1"/>
    <xf numFmtId="177" fontId="5" fillId="2" borderId="7" xfId="32" applyNumberFormat="1" applyFont="1" applyFill="1" applyBorder="1" applyAlignment="1">
      <alignment horizontal="center" vertical="top"/>
    </xf>
    <xf numFmtId="0" fontId="5" fillId="2" borderId="7" xfId="32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center"/>
    </xf>
    <xf numFmtId="0" fontId="5" fillId="2" borderId="7" xfId="32" applyNumberFormat="1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2" fontId="14" fillId="0" borderId="7" xfId="0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1" fontId="15" fillId="0" borderId="7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1" fontId="15" fillId="0" borderId="8" xfId="0" applyNumberFormat="1" applyFont="1" applyFill="1" applyBorder="1" applyAlignment="1">
      <alignment horizontal="center" vertical="center"/>
    </xf>
    <xf numFmtId="58" fontId="9" fillId="0" borderId="7" xfId="0" applyNumberFormat="1" applyFont="1" applyBorder="1" applyAlignment="1">
      <alignment horizontal="center"/>
    </xf>
    <xf numFmtId="58" fontId="9" fillId="0" borderId="8" xfId="0" applyNumberFormat="1" applyFont="1" applyBorder="1" applyAlignment="1">
      <alignment horizontal="center"/>
    </xf>
    <xf numFmtId="0" fontId="14" fillId="0" borderId="8" xfId="0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58" fontId="8" fillId="0" borderId="7" xfId="0" applyNumberFormat="1" applyFont="1" applyBorder="1" applyAlignment="1">
      <alignment horizontal="center"/>
    </xf>
    <xf numFmtId="2" fontId="14" fillId="0" borderId="8" xfId="0" applyNumberFormat="1" applyFont="1" applyFill="1" applyBorder="1" applyAlignment="1">
      <alignment horizontal="center" vertical="center"/>
    </xf>
    <xf numFmtId="0" fontId="7" fillId="0" borderId="14" xfId="32" applyNumberFormat="1" applyFont="1" applyFill="1" applyBorder="1" applyAlignment="1">
      <alignment horizontal="center" vertical="top"/>
    </xf>
    <xf numFmtId="0" fontId="6" fillId="0" borderId="14" xfId="32" applyNumberFormat="1" applyFont="1" applyFill="1" applyBorder="1" applyAlignment="1">
      <alignment horizontal="center" vertical="top"/>
    </xf>
    <xf numFmtId="0" fontId="6" fillId="0" borderId="15" xfId="3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76" fontId="16" fillId="0" borderId="7" xfId="32" applyNumberFormat="1" applyFont="1" applyFill="1" applyBorder="1" applyAlignment="1">
      <alignment horizontal="center" vertical="top"/>
    </xf>
    <xf numFmtId="0" fontId="16" fillId="0" borderId="7" xfId="32" applyFont="1" applyFill="1" applyBorder="1" applyAlignment="1">
      <alignment horizontal="center" vertical="top"/>
    </xf>
    <xf numFmtId="0" fontId="16" fillId="0" borderId="7" xfId="32" applyNumberFormat="1" applyFont="1" applyFill="1" applyBorder="1" applyAlignment="1">
      <alignment horizontal="center" vertical="top"/>
    </xf>
    <xf numFmtId="0" fontId="17" fillId="0" borderId="7" xfId="32" applyNumberFormat="1" applyFont="1" applyFill="1" applyBorder="1" applyAlignment="1">
      <alignment horizontal="center" vertical="top"/>
    </xf>
    <xf numFmtId="176" fontId="17" fillId="0" borderId="7" xfId="32" applyNumberFormat="1" applyFont="1" applyFill="1" applyBorder="1" applyAlignment="1">
      <alignment horizontal="center" vertical="top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8"/>
  <sheetViews>
    <sheetView tabSelected="1" workbookViewId="0">
      <selection activeCell="K93" sqref="K93"/>
    </sheetView>
  </sheetViews>
  <sheetFormatPr defaultColWidth="9" defaultRowHeight="14.25"/>
  <cols>
    <col min="1" max="1" width="10.425" style="39" customWidth="1"/>
    <col min="2" max="2" width="19.2833333333333" style="39" customWidth="1"/>
    <col min="3" max="3" width="9" style="39"/>
    <col min="4" max="4" width="10.2833333333333" style="39" customWidth="1"/>
    <col min="5" max="5" width="13.2833333333333" style="39" customWidth="1"/>
    <col min="6" max="6" width="11.2833333333333" style="39" customWidth="1"/>
    <col min="7" max="7" width="20.8583333333333" style="39" customWidth="1"/>
    <col min="8" max="8" width="11.8583333333333" style="39" customWidth="1"/>
    <col min="9" max="9" width="13.7083333333333" style="39" customWidth="1"/>
    <col min="10" max="16384" width="9" style="39"/>
  </cols>
  <sheetData>
    <row r="1" s="39" customFormat="1" ht="22.5" spans="1:9">
      <c r="A1" s="4" t="s">
        <v>0</v>
      </c>
      <c r="B1" s="5"/>
      <c r="C1" s="5"/>
      <c r="D1" s="5"/>
      <c r="E1" s="5"/>
      <c r="F1" s="5"/>
      <c r="G1" s="5"/>
      <c r="H1" s="5"/>
      <c r="I1" s="18"/>
    </row>
    <row r="2" s="39" customFormat="1" spans="1:9">
      <c r="A2" s="6" t="s">
        <v>1</v>
      </c>
      <c r="B2" s="7"/>
      <c r="C2" s="7"/>
      <c r="D2" s="7"/>
      <c r="E2" s="7"/>
      <c r="F2" s="7"/>
      <c r="G2" s="7"/>
      <c r="H2" s="7"/>
      <c r="I2" s="19"/>
    </row>
    <row r="3" s="39" customFormat="1" spans="1:9">
      <c r="A3" s="54" t="s">
        <v>2</v>
      </c>
      <c r="B3" s="55" t="s">
        <v>3</v>
      </c>
      <c r="C3" s="55" t="s">
        <v>4</v>
      </c>
      <c r="D3" s="55" t="s">
        <v>5</v>
      </c>
      <c r="E3" s="55" t="s">
        <v>6</v>
      </c>
      <c r="F3" s="55" t="s">
        <v>7</v>
      </c>
      <c r="G3" s="55" t="s">
        <v>8</v>
      </c>
      <c r="H3" s="55" t="s">
        <v>9</v>
      </c>
      <c r="I3" s="57" t="s">
        <v>10</v>
      </c>
    </row>
    <row r="4" s="39" customFormat="1" spans="1:9">
      <c r="A4" s="12">
        <v>42705</v>
      </c>
      <c r="B4" s="13" t="s">
        <v>11</v>
      </c>
      <c r="C4" s="13" t="s">
        <v>12</v>
      </c>
      <c r="D4" s="13">
        <v>5000</v>
      </c>
      <c r="E4" s="13">
        <v>163.1</v>
      </c>
      <c r="F4" s="13">
        <v>163.7</v>
      </c>
      <c r="G4" s="13" t="s">
        <v>13</v>
      </c>
      <c r="H4" s="13">
        <v>160.6</v>
      </c>
      <c r="I4" s="22">
        <f t="shared" ref="I4:I8" si="0">(E4-H4)*D4</f>
        <v>12500</v>
      </c>
    </row>
    <row r="5" s="39" customFormat="1" spans="1:9">
      <c r="A5" s="12">
        <v>42705</v>
      </c>
      <c r="B5" s="13" t="s">
        <v>14</v>
      </c>
      <c r="C5" s="13" t="s">
        <v>15</v>
      </c>
      <c r="D5" s="13">
        <v>100</v>
      </c>
      <c r="E5" s="13">
        <v>3385</v>
      </c>
      <c r="F5" s="13">
        <v>3360</v>
      </c>
      <c r="G5" s="13" t="s">
        <v>16</v>
      </c>
      <c r="H5" s="13">
        <v>3450</v>
      </c>
      <c r="I5" s="22">
        <f>(H5-E5)*D5</f>
        <v>6500</v>
      </c>
    </row>
    <row r="6" s="39" customFormat="1" spans="1:9">
      <c r="A6" s="12">
        <v>42705</v>
      </c>
      <c r="B6" s="13" t="s">
        <v>17</v>
      </c>
      <c r="C6" s="13" t="s">
        <v>12</v>
      </c>
      <c r="D6" s="13">
        <v>100</v>
      </c>
      <c r="E6" s="13">
        <v>28070</v>
      </c>
      <c r="F6" s="13">
        <v>28180</v>
      </c>
      <c r="G6" s="13" t="s">
        <v>18</v>
      </c>
      <c r="H6" s="13">
        <v>27970</v>
      </c>
      <c r="I6" s="22">
        <f t="shared" si="0"/>
        <v>10000</v>
      </c>
    </row>
    <row r="7" s="39" customFormat="1" spans="1:9">
      <c r="A7" s="12">
        <v>42705</v>
      </c>
      <c r="B7" s="13" t="s">
        <v>19</v>
      </c>
      <c r="C7" s="13" t="s">
        <v>12</v>
      </c>
      <c r="D7" s="13">
        <v>30</v>
      </c>
      <c r="E7" s="13">
        <v>40800</v>
      </c>
      <c r="F7" s="13">
        <v>41110</v>
      </c>
      <c r="G7" s="13" t="s">
        <v>20</v>
      </c>
      <c r="H7" s="13">
        <v>40550</v>
      </c>
      <c r="I7" s="22">
        <f t="shared" si="0"/>
        <v>7500</v>
      </c>
    </row>
    <row r="8" s="39" customFormat="1" spans="1:9">
      <c r="A8" s="12">
        <v>42706</v>
      </c>
      <c r="B8" s="13" t="s">
        <v>21</v>
      </c>
      <c r="C8" s="13" t="s">
        <v>22</v>
      </c>
      <c r="D8" s="13">
        <v>100</v>
      </c>
      <c r="E8" s="13">
        <v>28120</v>
      </c>
      <c r="F8" s="13">
        <v>28191</v>
      </c>
      <c r="G8" s="13" t="s">
        <v>23</v>
      </c>
      <c r="H8" s="13">
        <v>28030</v>
      </c>
      <c r="I8" s="22">
        <f t="shared" si="0"/>
        <v>9000</v>
      </c>
    </row>
    <row r="9" s="1" customFormat="1" spans="1:9">
      <c r="A9" s="10">
        <v>42706</v>
      </c>
      <c r="B9" s="11" t="s">
        <v>24</v>
      </c>
      <c r="C9" s="11" t="s">
        <v>15</v>
      </c>
      <c r="D9" s="11">
        <v>100</v>
      </c>
      <c r="E9" s="11">
        <v>3475</v>
      </c>
      <c r="F9" s="11">
        <v>3455</v>
      </c>
      <c r="G9" s="11" t="s">
        <v>25</v>
      </c>
      <c r="H9" s="11">
        <v>3455</v>
      </c>
      <c r="I9" s="21">
        <f t="shared" ref="I9:I12" si="1">(H9-E9)*D9</f>
        <v>-2000</v>
      </c>
    </row>
    <row r="10" s="39" customFormat="1" spans="1:9">
      <c r="A10" s="12">
        <v>42706</v>
      </c>
      <c r="B10" s="13" t="s">
        <v>11</v>
      </c>
      <c r="C10" s="13" t="s">
        <v>12</v>
      </c>
      <c r="D10" s="13">
        <v>5000</v>
      </c>
      <c r="E10" s="13">
        <v>155.55</v>
      </c>
      <c r="F10" s="13">
        <v>156.55</v>
      </c>
      <c r="G10" s="13" t="s">
        <v>26</v>
      </c>
      <c r="H10" s="13">
        <v>155.55</v>
      </c>
      <c r="I10" s="22">
        <f t="shared" ref="I10:I20" si="2">(E10-H10)*D10</f>
        <v>0</v>
      </c>
    </row>
    <row r="11" s="39" customFormat="1" spans="1:9">
      <c r="A11" s="10">
        <v>42706</v>
      </c>
      <c r="B11" s="11" t="s">
        <v>27</v>
      </c>
      <c r="C11" s="11" t="s">
        <v>15</v>
      </c>
      <c r="D11" s="11">
        <v>1250</v>
      </c>
      <c r="E11" s="11">
        <v>239.5</v>
      </c>
      <c r="F11" s="11">
        <v>237.5</v>
      </c>
      <c r="G11" s="11" t="s">
        <v>28</v>
      </c>
      <c r="H11" s="11">
        <v>237.5</v>
      </c>
      <c r="I11" s="21">
        <f t="shared" si="1"/>
        <v>-2500</v>
      </c>
    </row>
    <row r="12" s="39" customFormat="1" spans="1:9">
      <c r="A12" s="12">
        <v>42706</v>
      </c>
      <c r="B12" s="13" t="s">
        <v>29</v>
      </c>
      <c r="C12" s="13" t="s">
        <v>15</v>
      </c>
      <c r="D12" s="13">
        <v>5000</v>
      </c>
      <c r="E12" s="13">
        <v>182.7</v>
      </c>
      <c r="F12" s="13">
        <v>181.7</v>
      </c>
      <c r="G12" s="13" t="s">
        <v>30</v>
      </c>
      <c r="H12" s="13">
        <v>183.7</v>
      </c>
      <c r="I12" s="22">
        <f t="shared" si="1"/>
        <v>5000</v>
      </c>
    </row>
    <row r="13" s="39" customFormat="1" spans="1:9">
      <c r="A13" s="12">
        <v>42709</v>
      </c>
      <c r="B13" s="13" t="s">
        <v>29</v>
      </c>
      <c r="C13" s="13" t="s">
        <v>12</v>
      </c>
      <c r="D13" s="13">
        <v>5000</v>
      </c>
      <c r="E13" s="13">
        <v>185.3</v>
      </c>
      <c r="F13" s="13">
        <v>184.4</v>
      </c>
      <c r="G13" s="13" t="s">
        <v>31</v>
      </c>
      <c r="H13" s="13">
        <v>185.3</v>
      </c>
      <c r="I13" s="22">
        <f t="shared" si="2"/>
        <v>0</v>
      </c>
    </row>
    <row r="14" s="39" customFormat="1" spans="1:9">
      <c r="A14" s="12">
        <v>42709</v>
      </c>
      <c r="B14" s="13" t="s">
        <v>14</v>
      </c>
      <c r="C14" s="13" t="s">
        <v>15</v>
      </c>
      <c r="D14" s="13">
        <v>100</v>
      </c>
      <c r="E14" s="13">
        <v>3508</v>
      </c>
      <c r="F14" s="13">
        <v>3485</v>
      </c>
      <c r="G14" s="13" t="s">
        <v>32</v>
      </c>
      <c r="H14" s="13">
        <v>3566</v>
      </c>
      <c r="I14" s="22">
        <f>(H14-E14)*D14</f>
        <v>5800</v>
      </c>
    </row>
    <row r="15" s="39" customFormat="1" spans="1:9">
      <c r="A15" s="12">
        <v>42709</v>
      </c>
      <c r="B15" s="13" t="s">
        <v>11</v>
      </c>
      <c r="C15" s="13" t="s">
        <v>12</v>
      </c>
      <c r="D15" s="13">
        <v>5000</v>
      </c>
      <c r="E15" s="13">
        <v>156</v>
      </c>
      <c r="F15" s="13">
        <v>156.95</v>
      </c>
      <c r="G15" s="13" t="s">
        <v>33</v>
      </c>
      <c r="H15" s="13">
        <v>155</v>
      </c>
      <c r="I15" s="22">
        <f t="shared" si="2"/>
        <v>5000</v>
      </c>
    </row>
    <row r="16" s="53" customFormat="1" ht="15" spans="1:9">
      <c r="A16" s="10">
        <v>42709</v>
      </c>
      <c r="B16" s="11" t="s">
        <v>34</v>
      </c>
      <c r="C16" s="11" t="s">
        <v>12</v>
      </c>
      <c r="D16" s="11">
        <v>1250</v>
      </c>
      <c r="E16" s="11">
        <v>243.5</v>
      </c>
      <c r="F16" s="11">
        <v>246.5</v>
      </c>
      <c r="G16" s="11">
        <v>238.5</v>
      </c>
      <c r="H16" s="11">
        <v>246.5</v>
      </c>
      <c r="I16" s="21">
        <f t="shared" si="2"/>
        <v>-3750</v>
      </c>
    </row>
    <row r="17" s="39" customFormat="1" spans="1:9">
      <c r="A17" s="10">
        <v>42709</v>
      </c>
      <c r="B17" s="11" t="s">
        <v>17</v>
      </c>
      <c r="C17" s="11" t="s">
        <v>12</v>
      </c>
      <c r="D17" s="11">
        <v>100</v>
      </c>
      <c r="E17" s="11">
        <v>27900</v>
      </c>
      <c r="F17" s="11">
        <v>27995</v>
      </c>
      <c r="G17" s="11" t="s">
        <v>35</v>
      </c>
      <c r="H17" s="11">
        <v>27995</v>
      </c>
      <c r="I17" s="21">
        <f t="shared" si="2"/>
        <v>-9500</v>
      </c>
    </row>
    <row r="18" s="39" customFormat="1" spans="1:9">
      <c r="A18" s="12">
        <v>42709</v>
      </c>
      <c r="B18" s="13" t="s">
        <v>19</v>
      </c>
      <c r="C18" s="13" t="s">
        <v>22</v>
      </c>
      <c r="D18" s="13">
        <v>30</v>
      </c>
      <c r="E18" s="13">
        <v>41250</v>
      </c>
      <c r="F18" s="13">
        <v>41510</v>
      </c>
      <c r="G18" s="13" t="s">
        <v>36</v>
      </c>
      <c r="H18" s="13">
        <v>40950</v>
      </c>
      <c r="I18" s="22">
        <f t="shared" si="2"/>
        <v>9000</v>
      </c>
    </row>
    <row r="19" s="39" customFormat="1" spans="1:9">
      <c r="A19" s="12">
        <v>42710</v>
      </c>
      <c r="B19" s="13" t="s">
        <v>37</v>
      </c>
      <c r="C19" s="13" t="s">
        <v>12</v>
      </c>
      <c r="D19" s="13">
        <v>30</v>
      </c>
      <c r="E19" s="13">
        <v>41350</v>
      </c>
      <c r="F19" s="13">
        <v>41555</v>
      </c>
      <c r="G19" s="13" t="s">
        <v>38</v>
      </c>
      <c r="H19" s="13">
        <v>41100</v>
      </c>
      <c r="I19" s="22">
        <f t="shared" si="2"/>
        <v>7500</v>
      </c>
    </row>
    <row r="20" s="39" customFormat="1" ht="15" spans="1:9">
      <c r="A20" s="12">
        <v>42710</v>
      </c>
      <c r="B20" s="41" t="s">
        <v>14</v>
      </c>
      <c r="C20" s="41" t="s">
        <v>12</v>
      </c>
      <c r="D20" s="41">
        <v>100</v>
      </c>
      <c r="E20" s="41">
        <v>3500</v>
      </c>
      <c r="F20" s="41">
        <v>3533</v>
      </c>
      <c r="G20" s="41" t="s">
        <v>39</v>
      </c>
      <c r="H20" s="13">
        <v>3430</v>
      </c>
      <c r="I20" s="22">
        <f t="shared" si="2"/>
        <v>7000</v>
      </c>
    </row>
    <row r="21" s="1" customFormat="1" ht="15" spans="1:9">
      <c r="A21" s="12">
        <v>42710</v>
      </c>
      <c r="B21" s="41" t="s">
        <v>40</v>
      </c>
      <c r="C21" s="41" t="s">
        <v>15</v>
      </c>
      <c r="D21" s="41">
        <v>5000</v>
      </c>
      <c r="E21" s="41">
        <v>185.4</v>
      </c>
      <c r="F21" s="41">
        <v>184.5</v>
      </c>
      <c r="G21" s="41" t="s">
        <v>41</v>
      </c>
      <c r="H21" s="13">
        <v>187.1</v>
      </c>
      <c r="I21" s="22">
        <f t="shared" ref="I21:I26" si="3">(H21-E21)*D21</f>
        <v>8499.99999999994</v>
      </c>
    </row>
    <row r="22" s="39" customFormat="1" ht="15" spans="1:9">
      <c r="A22" s="10">
        <v>42710</v>
      </c>
      <c r="B22" s="63" t="s">
        <v>11</v>
      </c>
      <c r="C22" s="63" t="s">
        <v>12</v>
      </c>
      <c r="D22" s="63">
        <v>5000</v>
      </c>
      <c r="E22" s="63">
        <v>155.2</v>
      </c>
      <c r="F22" s="63">
        <v>156.2</v>
      </c>
      <c r="G22" s="63" t="s">
        <v>42</v>
      </c>
      <c r="H22" s="11">
        <v>156.2</v>
      </c>
      <c r="I22" s="21">
        <f t="shared" ref="I22:I25" si="4">(E22-H22)*D22</f>
        <v>-5000</v>
      </c>
    </row>
    <row r="23" s="39" customFormat="1" ht="15" spans="1:9">
      <c r="A23" s="12">
        <v>42711</v>
      </c>
      <c r="B23" s="41" t="s">
        <v>29</v>
      </c>
      <c r="C23" s="41" t="s">
        <v>15</v>
      </c>
      <c r="D23" s="41">
        <v>5000</v>
      </c>
      <c r="E23" s="41">
        <v>188.9</v>
      </c>
      <c r="F23" s="41">
        <v>188.3</v>
      </c>
      <c r="G23" s="41" t="s">
        <v>43</v>
      </c>
      <c r="H23" s="13">
        <v>190.5</v>
      </c>
      <c r="I23" s="22">
        <f t="shared" si="3"/>
        <v>7999.99999999997</v>
      </c>
    </row>
    <row r="24" s="39" customFormat="1" ht="15" spans="1:9">
      <c r="A24" s="10">
        <v>42711</v>
      </c>
      <c r="B24" s="44" t="s">
        <v>17</v>
      </c>
      <c r="C24" s="44" t="s">
        <v>12</v>
      </c>
      <c r="D24" s="44">
        <v>100</v>
      </c>
      <c r="E24" s="44">
        <v>27910</v>
      </c>
      <c r="F24" s="44">
        <v>28010</v>
      </c>
      <c r="G24" s="44" t="s">
        <v>44</v>
      </c>
      <c r="H24" s="11">
        <v>28010</v>
      </c>
      <c r="I24" s="21">
        <f t="shared" si="4"/>
        <v>-10000</v>
      </c>
    </row>
    <row r="25" s="39" customFormat="1" ht="15" spans="1:9">
      <c r="A25" s="12">
        <v>42711</v>
      </c>
      <c r="B25" s="41" t="s">
        <v>45</v>
      </c>
      <c r="C25" s="41" t="s">
        <v>12</v>
      </c>
      <c r="D25" s="41">
        <v>100</v>
      </c>
      <c r="E25" s="41">
        <v>3430</v>
      </c>
      <c r="F25" s="41">
        <v>3480</v>
      </c>
      <c r="G25" s="41" t="s">
        <v>46</v>
      </c>
      <c r="H25" s="13">
        <v>3380</v>
      </c>
      <c r="I25" s="22">
        <f t="shared" si="4"/>
        <v>5000</v>
      </c>
    </row>
    <row r="26" s="39" customFormat="1" ht="15" spans="1:9">
      <c r="A26" s="12">
        <v>42711</v>
      </c>
      <c r="B26" s="41" t="s">
        <v>47</v>
      </c>
      <c r="C26" s="41" t="s">
        <v>15</v>
      </c>
      <c r="D26" s="41">
        <v>5000</v>
      </c>
      <c r="E26" s="41">
        <v>160.7</v>
      </c>
      <c r="F26" s="41">
        <v>159.9</v>
      </c>
      <c r="G26" s="41" t="s">
        <v>48</v>
      </c>
      <c r="H26" s="13">
        <v>160.7</v>
      </c>
      <c r="I26" s="22">
        <f t="shared" si="3"/>
        <v>0</v>
      </c>
    </row>
    <row r="27" s="39" customFormat="1" ht="15" spans="1:9">
      <c r="A27" s="10">
        <v>42712</v>
      </c>
      <c r="B27" s="44" t="s">
        <v>29</v>
      </c>
      <c r="C27" s="44" t="s">
        <v>12</v>
      </c>
      <c r="D27" s="44">
        <v>5000</v>
      </c>
      <c r="E27" s="44">
        <v>183.3</v>
      </c>
      <c r="F27" s="44">
        <v>184.3</v>
      </c>
      <c r="G27" s="44" t="s">
        <v>49</v>
      </c>
      <c r="H27" s="11">
        <v>184.3</v>
      </c>
      <c r="I27" s="21">
        <f t="shared" ref="I27:I35" si="5">(E27-H27)*D27</f>
        <v>-5000</v>
      </c>
    </row>
    <row r="28" s="39" customFormat="1" ht="15" spans="1:9">
      <c r="A28" s="12">
        <v>42712</v>
      </c>
      <c r="B28" s="41" t="s">
        <v>11</v>
      </c>
      <c r="C28" s="41" t="s">
        <v>15</v>
      </c>
      <c r="D28" s="41">
        <v>5000</v>
      </c>
      <c r="E28" s="41">
        <v>155.85</v>
      </c>
      <c r="F28" s="41">
        <v>155</v>
      </c>
      <c r="G28" s="41" t="s">
        <v>50</v>
      </c>
      <c r="H28" s="13">
        <v>156.1</v>
      </c>
      <c r="I28" s="22">
        <f>(H28-E28)*D28</f>
        <v>1250</v>
      </c>
    </row>
    <row r="29" s="39" customFormat="1" ht="15" spans="1:9">
      <c r="A29" s="12">
        <v>42712</v>
      </c>
      <c r="B29" s="41" t="s">
        <v>14</v>
      </c>
      <c r="C29" s="41" t="s">
        <v>12</v>
      </c>
      <c r="D29" s="41">
        <v>100</v>
      </c>
      <c r="E29" s="41">
        <v>3395</v>
      </c>
      <c r="F29" s="41">
        <v>3450</v>
      </c>
      <c r="G29" s="41" t="s">
        <v>51</v>
      </c>
      <c r="H29" s="13">
        <v>3395</v>
      </c>
      <c r="I29" s="22">
        <f t="shared" si="5"/>
        <v>0</v>
      </c>
    </row>
    <row r="30" s="39" customFormat="1" spans="1:9">
      <c r="A30" s="12">
        <v>42712</v>
      </c>
      <c r="B30" s="13" t="s">
        <v>29</v>
      </c>
      <c r="C30" s="13" t="s">
        <v>12</v>
      </c>
      <c r="D30" s="13">
        <v>5000</v>
      </c>
      <c r="E30" s="13">
        <v>185.1</v>
      </c>
      <c r="F30" s="13">
        <v>186.1</v>
      </c>
      <c r="G30" s="13" t="s">
        <v>52</v>
      </c>
      <c r="H30" s="13">
        <v>185.1</v>
      </c>
      <c r="I30" s="22">
        <f t="shared" si="5"/>
        <v>0</v>
      </c>
    </row>
    <row r="31" s="39" customFormat="1" spans="1:9">
      <c r="A31" s="12">
        <v>42712</v>
      </c>
      <c r="B31" s="13" t="s">
        <v>53</v>
      </c>
      <c r="C31" s="13" t="s">
        <v>12</v>
      </c>
      <c r="D31" s="13">
        <v>1000</v>
      </c>
      <c r="E31" s="13">
        <v>398</v>
      </c>
      <c r="F31" s="13">
        <v>403.5</v>
      </c>
      <c r="G31" s="13" t="s">
        <v>54</v>
      </c>
      <c r="H31" s="13">
        <v>393</v>
      </c>
      <c r="I31" s="22">
        <f t="shared" si="5"/>
        <v>5000</v>
      </c>
    </row>
    <row r="32" s="1" customFormat="1" spans="1:9">
      <c r="A32" s="12">
        <v>42712</v>
      </c>
      <c r="B32" s="13" t="s">
        <v>29</v>
      </c>
      <c r="C32" s="13" t="s">
        <v>12</v>
      </c>
      <c r="D32" s="13">
        <v>5000</v>
      </c>
      <c r="E32" s="13">
        <v>186</v>
      </c>
      <c r="F32" s="13">
        <v>187.1</v>
      </c>
      <c r="G32" s="13" t="s">
        <v>55</v>
      </c>
      <c r="H32" s="13">
        <v>183</v>
      </c>
      <c r="I32" s="22">
        <f t="shared" si="5"/>
        <v>15000</v>
      </c>
    </row>
    <row r="33" s="39" customFormat="1" spans="1:9">
      <c r="A33" s="12">
        <v>42712</v>
      </c>
      <c r="B33" s="13" t="s">
        <v>56</v>
      </c>
      <c r="C33" s="13" t="s">
        <v>12</v>
      </c>
      <c r="D33" s="13">
        <v>100</v>
      </c>
      <c r="E33" s="13">
        <v>27810</v>
      </c>
      <c r="F33" s="13">
        <v>27910</v>
      </c>
      <c r="G33" s="13" t="s">
        <v>57</v>
      </c>
      <c r="H33" s="13">
        <v>27760</v>
      </c>
      <c r="I33" s="22">
        <f t="shared" si="5"/>
        <v>5000</v>
      </c>
    </row>
    <row r="34" s="39" customFormat="1" spans="1:9">
      <c r="A34" s="12">
        <v>42713</v>
      </c>
      <c r="B34" s="13" t="s">
        <v>11</v>
      </c>
      <c r="C34" s="13" t="s">
        <v>12</v>
      </c>
      <c r="D34" s="13">
        <v>5000</v>
      </c>
      <c r="E34" s="13">
        <v>155.6</v>
      </c>
      <c r="F34" s="13">
        <v>156.6</v>
      </c>
      <c r="G34" s="13" t="s">
        <v>58</v>
      </c>
      <c r="H34" s="13">
        <v>154.6</v>
      </c>
      <c r="I34" s="22">
        <f t="shared" si="5"/>
        <v>5000</v>
      </c>
    </row>
    <row r="35" s="39" customFormat="1" spans="1:9">
      <c r="A35" s="12">
        <v>42713</v>
      </c>
      <c r="B35" s="13" t="s">
        <v>59</v>
      </c>
      <c r="C35" s="13" t="s">
        <v>12</v>
      </c>
      <c r="D35" s="13">
        <v>30</v>
      </c>
      <c r="E35" s="13">
        <v>41650</v>
      </c>
      <c r="F35" s="13">
        <v>41951</v>
      </c>
      <c r="G35" s="13" t="s">
        <v>60</v>
      </c>
      <c r="H35" s="13">
        <v>41400</v>
      </c>
      <c r="I35" s="22">
        <f t="shared" si="5"/>
        <v>7500</v>
      </c>
    </row>
    <row r="36" s="39" customFormat="1" ht="15" spans="1:9">
      <c r="A36" s="68">
        <v>42713</v>
      </c>
      <c r="B36" s="59" t="s">
        <v>14</v>
      </c>
      <c r="C36" s="59" t="s">
        <v>22</v>
      </c>
      <c r="D36" s="59">
        <v>100</v>
      </c>
      <c r="E36" s="59">
        <v>3470</v>
      </c>
      <c r="F36" s="59">
        <v>3510</v>
      </c>
      <c r="G36" s="59" t="s">
        <v>61</v>
      </c>
      <c r="H36" s="59">
        <v>3470</v>
      </c>
      <c r="I36" s="59">
        <v>0</v>
      </c>
    </row>
    <row r="37" s="39" customFormat="1" ht="15" spans="1:9">
      <c r="A37" s="68">
        <v>42717</v>
      </c>
      <c r="B37" s="59" t="s">
        <v>14</v>
      </c>
      <c r="C37" s="59" t="s">
        <v>62</v>
      </c>
      <c r="D37" s="59">
        <v>100</v>
      </c>
      <c r="E37" s="59">
        <v>3570</v>
      </c>
      <c r="F37" s="59">
        <v>3544</v>
      </c>
      <c r="G37" s="59" t="s">
        <v>63</v>
      </c>
      <c r="H37" s="59">
        <v>3601</v>
      </c>
      <c r="I37" s="22">
        <f t="shared" ref="I37:I41" si="6">(H37-E37)*D37</f>
        <v>3100</v>
      </c>
    </row>
    <row r="38" s="39" customFormat="1" ht="15" spans="1:9">
      <c r="A38" s="68">
        <v>42717</v>
      </c>
      <c r="B38" s="59" t="s">
        <v>64</v>
      </c>
      <c r="C38" s="59" t="s">
        <v>12</v>
      </c>
      <c r="D38" s="59">
        <v>1000</v>
      </c>
      <c r="E38" s="59">
        <v>390.7</v>
      </c>
      <c r="F38" s="59">
        <v>395.7</v>
      </c>
      <c r="G38" s="59" t="s">
        <v>65</v>
      </c>
      <c r="H38" s="59">
        <v>385.7</v>
      </c>
      <c r="I38" s="22">
        <f t="shared" ref="I38:I43" si="7">(E38-H38)*D38</f>
        <v>5000</v>
      </c>
    </row>
    <row r="39" s="39" customFormat="1" ht="15" spans="1:9">
      <c r="A39" s="68">
        <v>42717</v>
      </c>
      <c r="B39" s="59" t="s">
        <v>66</v>
      </c>
      <c r="C39" s="59" t="s">
        <v>15</v>
      </c>
      <c r="D39" s="59">
        <v>5000</v>
      </c>
      <c r="E39" s="59">
        <v>159.55</v>
      </c>
      <c r="F39" s="59">
        <v>159</v>
      </c>
      <c r="G39" s="59" t="s">
        <v>67</v>
      </c>
      <c r="H39" s="59">
        <v>159.55</v>
      </c>
      <c r="I39" s="22">
        <f t="shared" si="6"/>
        <v>0</v>
      </c>
    </row>
    <row r="40" s="39" customFormat="1" ht="15" spans="1:9">
      <c r="A40" s="68">
        <v>42717</v>
      </c>
      <c r="B40" s="59" t="s">
        <v>19</v>
      </c>
      <c r="C40" s="59" t="s">
        <v>22</v>
      </c>
      <c r="D40" s="59">
        <v>30</v>
      </c>
      <c r="E40" s="59">
        <v>41630</v>
      </c>
      <c r="F40" s="59">
        <v>41830</v>
      </c>
      <c r="G40" s="59" t="s">
        <v>68</v>
      </c>
      <c r="H40" s="59">
        <v>41030</v>
      </c>
      <c r="I40" s="22">
        <f t="shared" si="7"/>
        <v>18000</v>
      </c>
    </row>
    <row r="41" s="39" customFormat="1" ht="15" spans="1:9">
      <c r="A41" s="68">
        <v>42718</v>
      </c>
      <c r="B41" s="59" t="s">
        <v>45</v>
      </c>
      <c r="C41" s="59" t="s">
        <v>15</v>
      </c>
      <c r="D41" s="59">
        <v>100</v>
      </c>
      <c r="E41" s="59">
        <v>3530</v>
      </c>
      <c r="F41" s="59">
        <v>3499</v>
      </c>
      <c r="G41" s="59" t="s">
        <v>69</v>
      </c>
      <c r="H41" s="59">
        <v>3530</v>
      </c>
      <c r="I41" s="22">
        <f t="shared" si="6"/>
        <v>0</v>
      </c>
    </row>
    <row r="42" s="39" customFormat="1" ht="15" spans="1:9">
      <c r="A42" s="68">
        <v>42718</v>
      </c>
      <c r="B42" s="13" t="s">
        <v>56</v>
      </c>
      <c r="C42" s="13" t="s">
        <v>12</v>
      </c>
      <c r="D42" s="13">
        <v>100</v>
      </c>
      <c r="E42" s="13">
        <v>27640</v>
      </c>
      <c r="F42" s="13">
        <v>27750</v>
      </c>
      <c r="G42" s="13" t="s">
        <v>70</v>
      </c>
      <c r="H42" s="13">
        <v>27570</v>
      </c>
      <c r="I42" s="22">
        <f t="shared" si="7"/>
        <v>7000</v>
      </c>
    </row>
    <row r="43" s="39" customFormat="1" ht="15" spans="1:9">
      <c r="A43" s="68">
        <v>42718</v>
      </c>
      <c r="B43" s="13" t="s">
        <v>71</v>
      </c>
      <c r="C43" s="13" t="s">
        <v>12</v>
      </c>
      <c r="D43" s="13">
        <v>5000</v>
      </c>
      <c r="E43" s="13">
        <v>185.25</v>
      </c>
      <c r="F43" s="13">
        <v>186.25</v>
      </c>
      <c r="G43" s="13" t="s">
        <v>72</v>
      </c>
      <c r="H43" s="13">
        <v>184</v>
      </c>
      <c r="I43" s="22">
        <f t="shared" si="7"/>
        <v>6250</v>
      </c>
    </row>
    <row r="44" s="39" customFormat="1" ht="15" spans="1:9">
      <c r="A44" s="68">
        <v>42718</v>
      </c>
      <c r="B44" s="13" t="s">
        <v>73</v>
      </c>
      <c r="C44" s="13" t="s">
        <v>15</v>
      </c>
      <c r="D44" s="13">
        <v>100</v>
      </c>
      <c r="E44" s="13">
        <v>3510</v>
      </c>
      <c r="F44" s="13">
        <v>3465</v>
      </c>
      <c r="G44" s="13" t="s">
        <v>74</v>
      </c>
      <c r="H44" s="13">
        <v>3510</v>
      </c>
      <c r="I44" s="22">
        <v>0</v>
      </c>
    </row>
    <row r="45" s="39" customFormat="1" ht="15" spans="1:9">
      <c r="A45" s="68">
        <v>42719</v>
      </c>
      <c r="B45" s="13" t="s">
        <v>75</v>
      </c>
      <c r="C45" s="13" t="s">
        <v>12</v>
      </c>
      <c r="D45" s="13">
        <v>1000</v>
      </c>
      <c r="E45" s="13">
        <v>392.5</v>
      </c>
      <c r="F45" s="13">
        <v>397.6</v>
      </c>
      <c r="G45" s="13" t="s">
        <v>76</v>
      </c>
      <c r="H45" s="13">
        <v>387.5</v>
      </c>
      <c r="I45" s="22">
        <f t="shared" ref="I45:I47" si="8">(E45-H45)*D45</f>
        <v>5000</v>
      </c>
    </row>
    <row r="46" s="39" customFormat="1" ht="15" spans="1:9">
      <c r="A46" s="68">
        <v>42719</v>
      </c>
      <c r="B46" s="13" t="s">
        <v>56</v>
      </c>
      <c r="C46" s="13" t="s">
        <v>12</v>
      </c>
      <c r="D46" s="13">
        <v>100</v>
      </c>
      <c r="E46" s="13">
        <v>27175</v>
      </c>
      <c r="F46" s="13">
        <v>27275</v>
      </c>
      <c r="G46" s="13" t="s">
        <v>77</v>
      </c>
      <c r="H46" s="13">
        <v>26950</v>
      </c>
      <c r="I46" s="22">
        <f t="shared" si="8"/>
        <v>22500</v>
      </c>
    </row>
    <row r="47" s="39" customFormat="1" ht="15" spans="1:9">
      <c r="A47" s="68">
        <v>42719</v>
      </c>
      <c r="B47" s="13" t="s">
        <v>14</v>
      </c>
      <c r="C47" s="13" t="s">
        <v>12</v>
      </c>
      <c r="D47" s="13">
        <v>100</v>
      </c>
      <c r="E47" s="13">
        <v>3485</v>
      </c>
      <c r="F47" s="13">
        <v>3506</v>
      </c>
      <c r="G47" s="13" t="s">
        <v>78</v>
      </c>
      <c r="H47" s="13">
        <v>3401</v>
      </c>
      <c r="I47" s="22">
        <f t="shared" si="8"/>
        <v>8400</v>
      </c>
    </row>
    <row r="48" s="53" customFormat="1" ht="15" spans="1:9">
      <c r="A48" s="73">
        <v>42719</v>
      </c>
      <c r="B48" s="11" t="s">
        <v>79</v>
      </c>
      <c r="C48" s="11" t="s">
        <v>15</v>
      </c>
      <c r="D48" s="11">
        <v>5000</v>
      </c>
      <c r="E48" s="11">
        <v>188.5</v>
      </c>
      <c r="F48" s="11">
        <v>187.6</v>
      </c>
      <c r="G48" s="11" t="s">
        <v>80</v>
      </c>
      <c r="H48" s="11">
        <v>187.6</v>
      </c>
      <c r="I48" s="21">
        <f>(H48-E48)*D48</f>
        <v>-4500.00000000003</v>
      </c>
    </row>
    <row r="49" s="39" customFormat="1" ht="15" spans="1:9">
      <c r="A49" s="73">
        <v>42719</v>
      </c>
      <c r="B49" s="11" t="s">
        <v>66</v>
      </c>
      <c r="C49" s="11" t="s">
        <v>15</v>
      </c>
      <c r="D49" s="11">
        <v>5000</v>
      </c>
      <c r="E49" s="11">
        <v>156.1</v>
      </c>
      <c r="F49" s="11">
        <v>155.1</v>
      </c>
      <c r="G49" s="11" t="s">
        <v>81</v>
      </c>
      <c r="H49" s="11">
        <v>155.1</v>
      </c>
      <c r="I49" s="21">
        <f>(H49-E49)*D49</f>
        <v>-5000</v>
      </c>
    </row>
    <row r="50" s="39" customFormat="1" ht="15" spans="1:9">
      <c r="A50" s="68">
        <v>42720</v>
      </c>
      <c r="B50" s="13" t="s">
        <v>56</v>
      </c>
      <c r="C50" s="13" t="s">
        <v>12</v>
      </c>
      <c r="D50" s="13">
        <v>100</v>
      </c>
      <c r="E50" s="13">
        <v>27070</v>
      </c>
      <c r="F50" s="13">
        <v>27176</v>
      </c>
      <c r="G50" s="13" t="s">
        <v>82</v>
      </c>
      <c r="H50" s="13">
        <v>26970</v>
      </c>
      <c r="I50" s="22">
        <f t="shared" ref="I50:I55" si="9">(E50-H50)*D50</f>
        <v>10000</v>
      </c>
    </row>
    <row r="51" s="39" customFormat="1" ht="15" spans="1:9">
      <c r="A51" s="68">
        <v>42720</v>
      </c>
      <c r="B51" s="13" t="s">
        <v>11</v>
      </c>
      <c r="C51" s="13" t="s">
        <v>15</v>
      </c>
      <c r="D51" s="13">
        <v>5000</v>
      </c>
      <c r="E51" s="13">
        <v>155.8</v>
      </c>
      <c r="F51" s="13">
        <v>154.95</v>
      </c>
      <c r="G51" s="13" t="s">
        <v>83</v>
      </c>
      <c r="H51" s="13">
        <v>155.8</v>
      </c>
      <c r="I51" s="22">
        <v>0</v>
      </c>
    </row>
    <row r="52" s="39" customFormat="1" ht="15" spans="1:9">
      <c r="A52" s="68">
        <v>42720</v>
      </c>
      <c r="B52" s="13" t="s">
        <v>79</v>
      </c>
      <c r="C52" s="13" t="s">
        <v>12</v>
      </c>
      <c r="D52" s="13">
        <v>5000</v>
      </c>
      <c r="E52" s="13">
        <v>187.6</v>
      </c>
      <c r="F52" s="13">
        <v>188.6</v>
      </c>
      <c r="G52" s="13" t="s">
        <v>84</v>
      </c>
      <c r="H52" s="13">
        <v>187.6</v>
      </c>
      <c r="I52" s="22">
        <f t="shared" si="9"/>
        <v>0</v>
      </c>
    </row>
    <row r="53" s="39" customFormat="1" ht="15" spans="1:9">
      <c r="A53" s="73">
        <v>42720</v>
      </c>
      <c r="B53" s="11" t="s">
        <v>14</v>
      </c>
      <c r="C53" s="11" t="s">
        <v>12</v>
      </c>
      <c r="D53" s="11">
        <v>100</v>
      </c>
      <c r="E53" s="11">
        <v>3485</v>
      </c>
      <c r="F53" s="11">
        <v>3506</v>
      </c>
      <c r="G53" s="11" t="s">
        <v>85</v>
      </c>
      <c r="H53" s="11">
        <v>3506</v>
      </c>
      <c r="I53" s="21">
        <f t="shared" si="9"/>
        <v>-2100</v>
      </c>
    </row>
    <row r="54" s="39" customFormat="1" ht="15" spans="1:9">
      <c r="A54" s="68">
        <v>42723</v>
      </c>
      <c r="B54" s="13" t="s">
        <v>86</v>
      </c>
      <c r="C54" s="13" t="s">
        <v>12</v>
      </c>
      <c r="D54" s="13">
        <v>5000</v>
      </c>
      <c r="E54" s="13">
        <v>149.3</v>
      </c>
      <c r="F54" s="13">
        <v>150.3</v>
      </c>
      <c r="G54" s="13" t="s">
        <v>87</v>
      </c>
      <c r="H54" s="13">
        <v>147</v>
      </c>
      <c r="I54" s="22">
        <f t="shared" si="9"/>
        <v>11500.0000000001</v>
      </c>
    </row>
    <row r="55" s="39" customFormat="1" ht="15" spans="1:9">
      <c r="A55" s="68">
        <v>42723</v>
      </c>
      <c r="B55" s="13" t="s">
        <v>79</v>
      </c>
      <c r="C55" s="13" t="s">
        <v>12</v>
      </c>
      <c r="D55" s="13">
        <v>5000</v>
      </c>
      <c r="E55" s="13">
        <v>180</v>
      </c>
      <c r="F55" s="13">
        <v>181</v>
      </c>
      <c r="G55" s="13" t="s">
        <v>88</v>
      </c>
      <c r="H55" s="13">
        <v>179.15</v>
      </c>
      <c r="I55" s="22">
        <f t="shared" si="9"/>
        <v>4249.99999999997</v>
      </c>
    </row>
    <row r="56" s="39" customFormat="1" ht="15" spans="1:9">
      <c r="A56" s="68">
        <v>42723</v>
      </c>
      <c r="B56" s="13" t="s">
        <v>45</v>
      </c>
      <c r="C56" s="13" t="s">
        <v>15</v>
      </c>
      <c r="D56" s="13">
        <v>100</v>
      </c>
      <c r="E56" s="13">
        <v>3500</v>
      </c>
      <c r="F56" s="13">
        <v>3474</v>
      </c>
      <c r="G56" s="13" t="s">
        <v>89</v>
      </c>
      <c r="H56" s="13">
        <v>3540</v>
      </c>
      <c r="I56" s="22">
        <f>(H56-E56)*D56</f>
        <v>4000</v>
      </c>
    </row>
    <row r="57" s="39" customFormat="1" ht="15" spans="1:9">
      <c r="A57" s="68">
        <v>42723</v>
      </c>
      <c r="B57" s="13" t="s">
        <v>79</v>
      </c>
      <c r="C57" s="13" t="s">
        <v>12</v>
      </c>
      <c r="D57" s="13">
        <v>5000</v>
      </c>
      <c r="E57" s="13">
        <v>179</v>
      </c>
      <c r="F57" s="13">
        <v>180.05</v>
      </c>
      <c r="G57" s="13" t="s">
        <v>90</v>
      </c>
      <c r="H57" s="13">
        <v>176.1</v>
      </c>
      <c r="I57" s="22">
        <f t="shared" ref="I57:I60" si="10">(E57-H57)*D57</f>
        <v>14500</v>
      </c>
    </row>
    <row r="58" s="39" customFormat="1" ht="15" spans="1:9">
      <c r="A58" s="73">
        <v>42724</v>
      </c>
      <c r="B58" s="11" t="s">
        <v>71</v>
      </c>
      <c r="C58" s="11" t="s">
        <v>12</v>
      </c>
      <c r="D58" s="11">
        <v>5000</v>
      </c>
      <c r="E58" s="11">
        <v>173.85</v>
      </c>
      <c r="F58" s="11">
        <v>174.85</v>
      </c>
      <c r="G58" s="11" t="s">
        <v>91</v>
      </c>
      <c r="H58" s="11">
        <v>174.85</v>
      </c>
      <c r="I58" s="21">
        <f t="shared" si="10"/>
        <v>-5000</v>
      </c>
    </row>
    <row r="59" s="39" customFormat="1" ht="15" spans="1:9">
      <c r="A59" s="68">
        <v>42724</v>
      </c>
      <c r="B59" s="13" t="s">
        <v>79</v>
      </c>
      <c r="C59" s="13" t="s">
        <v>12</v>
      </c>
      <c r="D59" s="13">
        <v>5000</v>
      </c>
      <c r="E59" s="13">
        <v>174.8</v>
      </c>
      <c r="F59" s="13">
        <v>175.8</v>
      </c>
      <c r="G59" s="13" t="s">
        <v>92</v>
      </c>
      <c r="H59" s="13">
        <v>173.95</v>
      </c>
      <c r="I59" s="22">
        <f t="shared" si="10"/>
        <v>4250.00000000011</v>
      </c>
    </row>
    <row r="60" s="39" customFormat="1" ht="15" spans="1:9">
      <c r="A60" s="73">
        <v>42724</v>
      </c>
      <c r="B60" s="11" t="s">
        <v>45</v>
      </c>
      <c r="C60" s="11" t="s">
        <v>12</v>
      </c>
      <c r="D60" s="11">
        <v>100</v>
      </c>
      <c r="E60" s="11">
        <v>3615</v>
      </c>
      <c r="F60" s="11">
        <v>3651</v>
      </c>
      <c r="G60" s="11" t="s">
        <v>93</v>
      </c>
      <c r="H60" s="11">
        <v>3651</v>
      </c>
      <c r="I60" s="21">
        <f t="shared" si="10"/>
        <v>-3600</v>
      </c>
    </row>
    <row r="61" s="39" customFormat="1" ht="15" spans="1:9">
      <c r="A61" s="68">
        <v>42724</v>
      </c>
      <c r="B61" s="13" t="s">
        <v>86</v>
      </c>
      <c r="C61" s="13" t="s">
        <v>15</v>
      </c>
      <c r="D61" s="13">
        <v>5000</v>
      </c>
      <c r="E61" s="13">
        <v>147</v>
      </c>
      <c r="F61" s="13">
        <v>146</v>
      </c>
      <c r="G61" s="13" t="s">
        <v>94</v>
      </c>
      <c r="H61" s="13">
        <v>149</v>
      </c>
      <c r="I61" s="22">
        <f>(H61-E61)*D61</f>
        <v>10000</v>
      </c>
    </row>
    <row r="62" s="39" customFormat="1" ht="15" spans="1:9">
      <c r="A62" s="68">
        <v>42724</v>
      </c>
      <c r="B62" s="13" t="s">
        <v>19</v>
      </c>
      <c r="C62" s="13" t="s">
        <v>12</v>
      </c>
      <c r="D62" s="13">
        <v>30</v>
      </c>
      <c r="E62" s="13">
        <v>39120</v>
      </c>
      <c r="F62" s="13">
        <v>39420</v>
      </c>
      <c r="G62" s="13" t="s">
        <v>95</v>
      </c>
      <c r="H62" s="13">
        <v>38820</v>
      </c>
      <c r="I62" s="22">
        <f t="shared" ref="I62:I66" si="11">(E62-H62)*D62</f>
        <v>9000</v>
      </c>
    </row>
    <row r="63" s="39" customFormat="1" ht="15" spans="1:9">
      <c r="A63" s="68">
        <v>42724</v>
      </c>
      <c r="B63" s="13" t="s">
        <v>53</v>
      </c>
      <c r="C63" s="13" t="s">
        <v>12</v>
      </c>
      <c r="D63" s="13">
        <v>1000</v>
      </c>
      <c r="E63" s="13">
        <v>377</v>
      </c>
      <c r="F63" s="13">
        <v>380.6</v>
      </c>
      <c r="G63" s="13">
        <v>372.5</v>
      </c>
      <c r="H63" s="13">
        <v>377</v>
      </c>
      <c r="I63" s="22">
        <v>0</v>
      </c>
    </row>
    <row r="64" s="39" customFormat="1" ht="15" spans="1:9">
      <c r="A64" s="68">
        <v>42725</v>
      </c>
      <c r="B64" s="13" t="s">
        <v>79</v>
      </c>
      <c r="C64" s="13" t="s">
        <v>12</v>
      </c>
      <c r="D64" s="13">
        <v>5000</v>
      </c>
      <c r="E64" s="13">
        <v>177.25</v>
      </c>
      <c r="F64" s="13">
        <v>178.25</v>
      </c>
      <c r="G64" s="13" t="s">
        <v>96</v>
      </c>
      <c r="H64" s="13">
        <v>176.3</v>
      </c>
      <c r="I64" s="22">
        <f t="shared" si="11"/>
        <v>4749.99999999994</v>
      </c>
    </row>
    <row r="65" s="39" customFormat="1" ht="15" spans="1:9">
      <c r="A65" s="73">
        <v>42725</v>
      </c>
      <c r="B65" s="63" t="s">
        <v>27</v>
      </c>
      <c r="C65" s="63" t="s">
        <v>22</v>
      </c>
      <c r="D65" s="63">
        <v>1250</v>
      </c>
      <c r="E65" s="63">
        <v>227.5</v>
      </c>
      <c r="F65" s="63">
        <v>231.5</v>
      </c>
      <c r="G65" s="63" t="s">
        <v>97</v>
      </c>
      <c r="H65" s="11">
        <v>231.5</v>
      </c>
      <c r="I65" s="21">
        <f t="shared" si="11"/>
        <v>-5000</v>
      </c>
    </row>
    <row r="66" s="39" customFormat="1" ht="15" spans="1:9">
      <c r="A66" s="68">
        <v>42726</v>
      </c>
      <c r="B66" s="13" t="s">
        <v>56</v>
      </c>
      <c r="C66" s="13" t="s">
        <v>12</v>
      </c>
      <c r="D66" s="13">
        <v>100</v>
      </c>
      <c r="E66" s="13">
        <v>26901</v>
      </c>
      <c r="F66" s="13">
        <v>27001</v>
      </c>
      <c r="G66" s="13" t="s">
        <v>98</v>
      </c>
      <c r="H66" s="13">
        <v>26901</v>
      </c>
      <c r="I66" s="22">
        <f t="shared" si="11"/>
        <v>0</v>
      </c>
    </row>
    <row r="67" s="39" customFormat="1" ht="15" spans="1:9">
      <c r="A67" s="73">
        <v>42726</v>
      </c>
      <c r="B67" s="11" t="s">
        <v>66</v>
      </c>
      <c r="C67" s="11" t="s">
        <v>15</v>
      </c>
      <c r="D67" s="11">
        <v>5000</v>
      </c>
      <c r="E67" s="11">
        <v>144.75</v>
      </c>
      <c r="F67" s="11">
        <v>144.05</v>
      </c>
      <c r="G67" s="11" t="s">
        <v>99</v>
      </c>
      <c r="H67" s="11">
        <v>144.4</v>
      </c>
      <c r="I67" s="21">
        <f>(H67-E67)*D67</f>
        <v>-1749.99999999997</v>
      </c>
    </row>
    <row r="68" s="39" customFormat="1" ht="15" spans="1:9">
      <c r="A68" s="68">
        <v>42726</v>
      </c>
      <c r="B68" s="13" t="s">
        <v>19</v>
      </c>
      <c r="C68" s="13" t="s">
        <v>12</v>
      </c>
      <c r="D68" s="13">
        <v>30</v>
      </c>
      <c r="E68" s="13">
        <v>39050</v>
      </c>
      <c r="F68" s="13">
        <v>39351</v>
      </c>
      <c r="G68" s="13" t="s">
        <v>100</v>
      </c>
      <c r="H68" s="13">
        <v>38900</v>
      </c>
      <c r="I68" s="22">
        <f t="shared" ref="I68:I70" si="12">(E68-H68)*D68</f>
        <v>4500</v>
      </c>
    </row>
    <row r="69" s="39" customFormat="1" ht="15" spans="1:9">
      <c r="A69" s="68">
        <v>42726</v>
      </c>
      <c r="B69" s="13" t="s">
        <v>73</v>
      </c>
      <c r="C69" s="13" t="s">
        <v>12</v>
      </c>
      <c r="D69" s="13">
        <v>100</v>
      </c>
      <c r="E69" s="13">
        <v>3585</v>
      </c>
      <c r="F69" s="13">
        <v>3526</v>
      </c>
      <c r="G69" s="13" t="s">
        <v>101</v>
      </c>
      <c r="H69" s="13">
        <v>3555</v>
      </c>
      <c r="I69" s="22">
        <f t="shared" si="12"/>
        <v>3000</v>
      </c>
    </row>
    <row r="70" s="39" customFormat="1" ht="15" spans="1:9">
      <c r="A70" s="73">
        <v>42726</v>
      </c>
      <c r="B70" s="11" t="s">
        <v>79</v>
      </c>
      <c r="C70" s="11" t="s">
        <v>12</v>
      </c>
      <c r="D70" s="11">
        <v>5000</v>
      </c>
      <c r="E70" s="11">
        <v>172.45</v>
      </c>
      <c r="F70" s="11">
        <v>173.45</v>
      </c>
      <c r="G70" s="11" t="s">
        <v>102</v>
      </c>
      <c r="H70" s="11">
        <v>173.45</v>
      </c>
      <c r="I70" s="21">
        <f t="shared" si="12"/>
        <v>-5000</v>
      </c>
    </row>
    <row r="71" s="39" customFormat="1" ht="15" spans="1:9">
      <c r="A71" s="68">
        <v>42726</v>
      </c>
      <c r="B71" s="13" t="s">
        <v>86</v>
      </c>
      <c r="C71" s="13" t="s">
        <v>15</v>
      </c>
      <c r="D71" s="13">
        <v>5000</v>
      </c>
      <c r="E71" s="13">
        <v>143</v>
      </c>
      <c r="F71" s="13">
        <v>142</v>
      </c>
      <c r="G71" s="13" t="s">
        <v>103</v>
      </c>
      <c r="H71" s="13">
        <v>143.65</v>
      </c>
      <c r="I71" s="22">
        <f>(H71-E71)*D71</f>
        <v>3250.00000000003</v>
      </c>
    </row>
    <row r="72" s="39" customFormat="1" ht="15" spans="1:9">
      <c r="A72" s="68">
        <v>42727</v>
      </c>
      <c r="B72" s="13" t="s">
        <v>79</v>
      </c>
      <c r="C72" s="13" t="s">
        <v>12</v>
      </c>
      <c r="D72" s="13">
        <v>5000</v>
      </c>
      <c r="E72" s="13">
        <v>176.8</v>
      </c>
      <c r="F72" s="13">
        <v>177.8</v>
      </c>
      <c r="G72" s="13" t="s">
        <v>104</v>
      </c>
      <c r="H72" s="13">
        <v>176.8</v>
      </c>
      <c r="I72" s="22">
        <v>0</v>
      </c>
    </row>
    <row r="73" s="39" customFormat="1" ht="15" spans="1:9">
      <c r="A73" s="73">
        <v>42731</v>
      </c>
      <c r="B73" s="11" t="s">
        <v>17</v>
      </c>
      <c r="C73" s="11" t="s">
        <v>12</v>
      </c>
      <c r="D73" s="11">
        <v>100</v>
      </c>
      <c r="E73" s="11">
        <v>27170</v>
      </c>
      <c r="F73" s="11">
        <v>27220</v>
      </c>
      <c r="G73" s="11" t="s">
        <v>105</v>
      </c>
      <c r="H73" s="11">
        <v>27220</v>
      </c>
      <c r="I73" s="21">
        <f t="shared" ref="I73:I75" si="13">(E73-H73)*D73</f>
        <v>-5000</v>
      </c>
    </row>
    <row r="74" s="39" customFormat="1" ht="15" spans="1:9">
      <c r="A74" s="68">
        <v>42731</v>
      </c>
      <c r="B74" s="13" t="s">
        <v>106</v>
      </c>
      <c r="C74" s="13" t="s">
        <v>12</v>
      </c>
      <c r="D74" s="13">
        <v>30</v>
      </c>
      <c r="E74" s="13">
        <v>39380</v>
      </c>
      <c r="F74" s="13">
        <v>39625</v>
      </c>
      <c r="G74" s="13" t="s">
        <v>107</v>
      </c>
      <c r="H74" s="13">
        <v>39080</v>
      </c>
      <c r="I74" s="22">
        <f t="shared" si="13"/>
        <v>9000</v>
      </c>
    </row>
    <row r="75" s="39" customFormat="1" ht="15" spans="1:9">
      <c r="A75" s="73">
        <v>42732</v>
      </c>
      <c r="B75" s="11" t="s">
        <v>86</v>
      </c>
      <c r="C75" s="11" t="s">
        <v>12</v>
      </c>
      <c r="D75" s="11">
        <v>5000</v>
      </c>
      <c r="E75" s="11">
        <v>137.25</v>
      </c>
      <c r="F75" s="11">
        <v>138.25</v>
      </c>
      <c r="G75" s="11" t="s">
        <v>108</v>
      </c>
      <c r="H75" s="11">
        <v>138.25</v>
      </c>
      <c r="I75" s="21">
        <f t="shared" si="13"/>
        <v>-5000</v>
      </c>
    </row>
    <row r="76" s="39" customFormat="1" ht="15" spans="1:9">
      <c r="A76" s="73">
        <v>42732</v>
      </c>
      <c r="B76" s="11" t="s">
        <v>45</v>
      </c>
      <c r="C76" s="11" t="s">
        <v>15</v>
      </c>
      <c r="D76" s="11">
        <v>100</v>
      </c>
      <c r="E76" s="11">
        <v>3701</v>
      </c>
      <c r="F76" s="11">
        <v>3681</v>
      </c>
      <c r="G76" s="11" t="s">
        <v>109</v>
      </c>
      <c r="H76" s="11">
        <v>3681</v>
      </c>
      <c r="I76" s="21">
        <f t="shared" ref="I76:I78" si="14">(H76-E76)*D76</f>
        <v>-2000</v>
      </c>
    </row>
    <row r="77" s="39" customFormat="1" ht="15" spans="1:9">
      <c r="A77" s="68">
        <v>42732</v>
      </c>
      <c r="B77" s="13" t="s">
        <v>29</v>
      </c>
      <c r="C77" s="13" t="s">
        <v>62</v>
      </c>
      <c r="D77" s="13">
        <v>5000</v>
      </c>
      <c r="E77" s="13">
        <v>175</v>
      </c>
      <c r="F77" s="13">
        <v>174.15</v>
      </c>
      <c r="G77" s="13" t="s">
        <v>110</v>
      </c>
      <c r="H77" s="13">
        <v>175</v>
      </c>
      <c r="I77" s="22">
        <f t="shared" si="14"/>
        <v>0</v>
      </c>
    </row>
    <row r="78" s="39" customFormat="1" ht="15" spans="1:9">
      <c r="A78" s="68">
        <v>42732</v>
      </c>
      <c r="B78" s="13" t="s">
        <v>56</v>
      </c>
      <c r="C78" s="13" t="s">
        <v>15</v>
      </c>
      <c r="D78" s="13">
        <v>100</v>
      </c>
      <c r="E78" s="13">
        <v>27240</v>
      </c>
      <c r="F78" s="13">
        <v>27190</v>
      </c>
      <c r="G78" s="13" t="s">
        <v>111</v>
      </c>
      <c r="H78" s="13">
        <v>27255</v>
      </c>
      <c r="I78" s="22">
        <f t="shared" si="14"/>
        <v>1500</v>
      </c>
    </row>
    <row r="79" s="39" customFormat="1" ht="15" spans="1:9">
      <c r="A79" s="73">
        <v>42732</v>
      </c>
      <c r="B79" s="11" t="s">
        <v>112</v>
      </c>
      <c r="C79" s="11" t="s">
        <v>12</v>
      </c>
      <c r="D79" s="11">
        <v>1250</v>
      </c>
      <c r="E79" s="11">
        <v>253.5</v>
      </c>
      <c r="F79" s="11">
        <v>257</v>
      </c>
      <c r="G79" s="11" t="s">
        <v>113</v>
      </c>
      <c r="H79" s="11">
        <v>254.5</v>
      </c>
      <c r="I79" s="21">
        <f>(E79-H79)*D79</f>
        <v>-1250</v>
      </c>
    </row>
    <row r="80" s="39" customFormat="1" ht="15" spans="1:9">
      <c r="A80" s="68">
        <v>42732</v>
      </c>
      <c r="B80" s="13" t="s">
        <v>11</v>
      </c>
      <c r="C80" s="13" t="s">
        <v>15</v>
      </c>
      <c r="D80" s="13">
        <v>5000</v>
      </c>
      <c r="E80" s="13">
        <v>139.3</v>
      </c>
      <c r="F80" s="13">
        <v>139.7</v>
      </c>
      <c r="G80" s="13" t="s">
        <v>114</v>
      </c>
      <c r="H80" s="13">
        <v>140.3</v>
      </c>
      <c r="I80" s="22">
        <f t="shared" ref="I80:I84" si="15">(H80-E80)*D80</f>
        <v>5000</v>
      </c>
    </row>
    <row r="81" s="39" customFormat="1" ht="15" spans="1:9">
      <c r="A81" s="68">
        <v>42733</v>
      </c>
      <c r="B81" s="13" t="s">
        <v>19</v>
      </c>
      <c r="C81" s="13" t="s">
        <v>12</v>
      </c>
      <c r="D81" s="13">
        <v>30</v>
      </c>
      <c r="E81" s="13">
        <v>39750</v>
      </c>
      <c r="F81" s="13">
        <v>40030</v>
      </c>
      <c r="G81" s="13" t="s">
        <v>115</v>
      </c>
      <c r="H81" s="13">
        <v>39550</v>
      </c>
      <c r="I81" s="22">
        <f>(E81-H81)*D81</f>
        <v>6000</v>
      </c>
    </row>
    <row r="82" s="39" customFormat="1" ht="15" spans="1:9">
      <c r="A82" s="68">
        <v>42733</v>
      </c>
      <c r="B82" s="13" t="s">
        <v>45</v>
      </c>
      <c r="C82" s="13" t="s">
        <v>15</v>
      </c>
      <c r="D82" s="13">
        <v>100</v>
      </c>
      <c r="E82" s="13">
        <v>3665</v>
      </c>
      <c r="F82" s="13">
        <v>3635</v>
      </c>
      <c r="G82" s="13" t="s">
        <v>116</v>
      </c>
      <c r="H82" s="13">
        <v>3695</v>
      </c>
      <c r="I82" s="22">
        <f t="shared" si="15"/>
        <v>3000</v>
      </c>
    </row>
    <row r="83" s="39" customFormat="1" ht="15" spans="1:9">
      <c r="A83" s="68">
        <v>42733</v>
      </c>
      <c r="B83" s="13" t="s">
        <v>29</v>
      </c>
      <c r="C83" s="13" t="s">
        <v>15</v>
      </c>
      <c r="D83" s="13">
        <v>5000</v>
      </c>
      <c r="E83" s="13">
        <v>172.5</v>
      </c>
      <c r="F83" s="13">
        <v>171.5</v>
      </c>
      <c r="G83" s="13" t="s">
        <v>117</v>
      </c>
      <c r="H83" s="13">
        <v>173.6</v>
      </c>
      <c r="I83" s="22">
        <f t="shared" si="15"/>
        <v>5499.99999999997</v>
      </c>
    </row>
    <row r="84" s="39" customFormat="1" ht="15" spans="1:9">
      <c r="A84" s="68">
        <v>42733</v>
      </c>
      <c r="B84" s="13" t="s">
        <v>118</v>
      </c>
      <c r="C84" s="13" t="s">
        <v>15</v>
      </c>
      <c r="D84" s="13">
        <v>1250</v>
      </c>
      <c r="E84" s="13">
        <v>262.2</v>
      </c>
      <c r="F84" s="13">
        <v>260.2</v>
      </c>
      <c r="G84" s="13" t="s">
        <v>119</v>
      </c>
      <c r="H84" s="13">
        <v>262.2</v>
      </c>
      <c r="I84" s="22">
        <f t="shared" si="15"/>
        <v>0</v>
      </c>
    </row>
    <row r="85" s="39" customFormat="1" ht="15" spans="1:9">
      <c r="A85" s="68">
        <v>42733</v>
      </c>
      <c r="B85" s="59" t="s">
        <v>11</v>
      </c>
      <c r="C85" s="59" t="s">
        <v>22</v>
      </c>
      <c r="D85" s="59">
        <v>5000</v>
      </c>
      <c r="E85" s="59">
        <v>137.9</v>
      </c>
      <c r="F85" s="59">
        <v>138.9</v>
      </c>
      <c r="G85" s="59" t="s">
        <v>120</v>
      </c>
      <c r="H85" s="13">
        <v>135.7</v>
      </c>
      <c r="I85" s="22">
        <f>(E85-H85)*D85</f>
        <v>11000.0000000001</v>
      </c>
    </row>
    <row r="86" s="39" customFormat="1" ht="15" spans="1:9">
      <c r="A86" s="68"/>
      <c r="B86" s="13"/>
      <c r="C86" s="13"/>
      <c r="D86" s="13"/>
      <c r="E86" s="13"/>
      <c r="F86" s="13"/>
      <c r="G86" s="13"/>
      <c r="H86" s="13"/>
      <c r="I86" s="22"/>
    </row>
    <row r="87" s="39" customFormat="1" ht="15" spans="1:9">
      <c r="A87" s="68"/>
      <c r="B87" s="13"/>
      <c r="C87" s="13"/>
      <c r="D87" s="13"/>
      <c r="E87" s="13"/>
      <c r="F87" s="13"/>
      <c r="G87" s="13"/>
      <c r="H87" s="13"/>
      <c r="I87" s="22"/>
    </row>
    <row r="88" s="39" customFormat="1" ht="15" spans="1:9">
      <c r="A88" s="28"/>
      <c r="B88" s="28"/>
      <c r="C88" s="28"/>
      <c r="D88" s="28"/>
      <c r="E88" s="28"/>
      <c r="F88" s="28"/>
      <c r="G88" s="29" t="s">
        <v>121</v>
      </c>
      <c r="H88" s="29"/>
      <c r="I88" s="35">
        <f>SUM(I4:I87)</f>
        <v>261350</v>
      </c>
    </row>
    <row r="89" s="39" customFormat="1" spans="1:9">
      <c r="A89" s="28"/>
      <c r="B89" s="28"/>
      <c r="C89" s="28"/>
      <c r="D89" s="28"/>
      <c r="E89" s="28"/>
      <c r="F89" s="28"/>
      <c r="G89" s="30"/>
      <c r="H89" s="30"/>
      <c r="I89" s="36"/>
    </row>
    <row r="90" s="39" customFormat="1" ht="15" spans="1:9">
      <c r="A90" s="28"/>
      <c r="B90" s="28"/>
      <c r="C90" s="28"/>
      <c r="D90" s="28"/>
      <c r="E90" s="28"/>
      <c r="F90" s="28"/>
      <c r="G90" s="29" t="s">
        <v>122</v>
      </c>
      <c r="H90" s="29"/>
      <c r="I90" s="37">
        <f>63/82</f>
        <v>0.768292682926829</v>
      </c>
    </row>
    <row r="91" s="38" customFormat="1" spans="1:9">
      <c r="A91" s="28"/>
      <c r="B91" s="28"/>
      <c r="C91" s="28"/>
      <c r="D91" s="28"/>
      <c r="E91" s="28"/>
      <c r="F91" s="28"/>
      <c r="G91" s="28"/>
      <c r="H91" s="28"/>
      <c r="I91" s="28"/>
    </row>
    <row r="92" s="38" customFormat="1"/>
    <row r="93" s="38" customFormat="1"/>
    <row r="94" s="38" customFormat="1"/>
    <row r="95" s="38" customFormat="1"/>
    <row r="96" s="38" customFormat="1"/>
    <row r="97" s="38" customFormat="1"/>
    <row r="98" s="38" customFormat="1"/>
    <row r="99" s="38" customFormat="1"/>
    <row r="100" s="38" customFormat="1"/>
    <row r="101" s="38" customFormat="1"/>
    <row r="102" s="38" customFormat="1"/>
    <row r="103" s="38" customFormat="1"/>
    <row r="104" s="38" customFormat="1"/>
    <row r="105" s="38" customFormat="1"/>
    <row r="106" s="38" customFormat="1"/>
    <row r="107" s="38" customFormat="1"/>
    <row r="108" s="38" customFormat="1"/>
    <row r="109" s="38" customFormat="1"/>
    <row r="110" s="38" customFormat="1"/>
    <row r="111" s="38" customFormat="1"/>
    <row r="112" s="38" customFormat="1"/>
    <row r="113" s="38" customFormat="1"/>
    <row r="114" s="38" customFormat="1"/>
    <row r="115" s="38" customFormat="1"/>
    <row r="116" s="38" customFormat="1"/>
    <row r="117" s="38" customFormat="1"/>
    <row r="118" s="38" customFormat="1"/>
    <row r="119" s="38" customFormat="1"/>
    <row r="120" s="38" customFormat="1"/>
    <row r="121" s="38" customFormat="1"/>
    <row r="122" s="38" customFormat="1"/>
    <row r="123" s="38" customFormat="1"/>
    <row r="124" s="38" customFormat="1"/>
    <row r="125" s="38" customFormat="1"/>
    <row r="126" s="38" customFormat="1"/>
    <row r="127" s="38" customFormat="1"/>
    <row r="128" s="38" customFormat="1"/>
    <row r="129" s="38" customFormat="1"/>
    <row r="130" s="38" customFormat="1"/>
    <row r="131" s="39" customFormat="1" spans="1:9">
      <c r="A131" s="51"/>
      <c r="B131" s="51"/>
      <c r="C131" s="51"/>
      <c r="D131" s="51"/>
      <c r="E131" s="51"/>
      <c r="F131" s="51"/>
      <c r="G131" s="51"/>
      <c r="H131" s="51"/>
      <c r="I131" s="51"/>
    </row>
    <row r="132" s="39" customFormat="1" spans="1:9">
      <c r="A132" s="52"/>
      <c r="B132" s="52"/>
      <c r="C132" s="52"/>
      <c r="D132" s="52"/>
      <c r="E132" s="52"/>
      <c r="F132" s="52"/>
      <c r="G132" s="52"/>
      <c r="H132" s="52"/>
      <c r="I132" s="52"/>
    </row>
    <row r="133" s="39" customFormat="1" spans="1:9">
      <c r="A133" s="52"/>
      <c r="B133" s="52"/>
      <c r="C133" s="52"/>
      <c r="D133" s="52"/>
      <c r="E133" s="52"/>
      <c r="F133" s="52"/>
      <c r="G133" s="52"/>
      <c r="H133" s="52"/>
      <c r="I133" s="52"/>
    </row>
    <row r="134" s="39" customFormat="1" spans="1:9">
      <c r="A134" s="52"/>
      <c r="B134" s="52"/>
      <c r="C134" s="52"/>
      <c r="D134" s="52"/>
      <c r="E134" s="52"/>
      <c r="F134" s="52"/>
      <c r="G134" s="52"/>
      <c r="H134" s="52"/>
      <c r="I134" s="52"/>
    </row>
    <row r="135" s="39" customFormat="1" spans="1:9">
      <c r="A135" s="52"/>
      <c r="B135" s="52"/>
      <c r="C135" s="52"/>
      <c r="D135" s="52"/>
      <c r="E135" s="52"/>
      <c r="F135" s="52"/>
      <c r="G135" s="52"/>
      <c r="H135" s="52"/>
      <c r="I135" s="52"/>
    </row>
    <row r="136" s="39" customFormat="1" spans="1:9">
      <c r="A136" s="52"/>
      <c r="B136" s="52"/>
      <c r="C136" s="52"/>
      <c r="D136" s="52"/>
      <c r="E136" s="52"/>
      <c r="F136" s="52"/>
      <c r="G136" s="52"/>
      <c r="H136" s="52"/>
      <c r="I136" s="52"/>
    </row>
    <row r="137" s="39" customFormat="1" spans="1:9">
      <c r="A137" s="52"/>
      <c r="B137" s="52"/>
      <c r="C137" s="52"/>
      <c r="D137" s="52"/>
      <c r="E137" s="52"/>
      <c r="F137" s="52"/>
      <c r="G137" s="52"/>
      <c r="H137" s="52"/>
      <c r="I137" s="52"/>
    </row>
    <row r="138" s="39" customFormat="1" spans="1:9">
      <c r="A138" s="52"/>
      <c r="B138" s="52"/>
      <c r="C138" s="52"/>
      <c r="D138" s="52"/>
      <c r="E138" s="52"/>
      <c r="F138" s="52"/>
      <c r="G138" s="52"/>
      <c r="H138" s="52"/>
      <c r="I138" s="52"/>
    </row>
  </sheetData>
  <mergeCells count="4">
    <mergeCell ref="A1:I1"/>
    <mergeCell ref="A2:I2"/>
    <mergeCell ref="G88:H88"/>
    <mergeCell ref="G90:H90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5"/>
  <sheetViews>
    <sheetView topLeftCell="A67" workbookViewId="0">
      <selection activeCell="B51" sqref="B51"/>
    </sheetView>
  </sheetViews>
  <sheetFormatPr defaultColWidth="9" defaultRowHeight="14.25"/>
  <cols>
    <col min="1" max="1" width="10.425" style="39" customWidth="1"/>
    <col min="2" max="2" width="19.2833333333333" style="39" customWidth="1"/>
    <col min="3" max="3" width="9" style="39"/>
    <col min="4" max="4" width="10.2833333333333" style="39" customWidth="1"/>
    <col min="5" max="5" width="13.2833333333333" style="39" customWidth="1"/>
    <col min="6" max="6" width="11.2833333333333" style="39" customWidth="1"/>
    <col min="7" max="7" width="20.8583333333333" style="39" customWidth="1"/>
    <col min="8" max="8" width="11.8583333333333" style="39" customWidth="1"/>
    <col min="9" max="9" width="13.7083333333333" style="39" customWidth="1"/>
    <col min="10" max="16384" width="9" style="39"/>
  </cols>
  <sheetData>
    <row r="1" s="39" customFormat="1" ht="22.5" spans="1:9">
      <c r="A1" s="4" t="s">
        <v>0</v>
      </c>
      <c r="B1" s="5"/>
      <c r="C1" s="5"/>
      <c r="D1" s="5"/>
      <c r="E1" s="5"/>
      <c r="F1" s="5"/>
      <c r="G1" s="5"/>
      <c r="H1" s="5"/>
      <c r="I1" s="18"/>
    </row>
    <row r="2" s="39" customFormat="1" spans="1:9">
      <c r="A2" s="6" t="s">
        <v>123</v>
      </c>
      <c r="B2" s="7"/>
      <c r="C2" s="7"/>
      <c r="D2" s="7"/>
      <c r="E2" s="7"/>
      <c r="F2" s="7"/>
      <c r="G2" s="7"/>
      <c r="H2" s="7"/>
      <c r="I2" s="19"/>
    </row>
    <row r="3" s="39" customFormat="1" spans="1:9">
      <c r="A3" s="54" t="s">
        <v>2</v>
      </c>
      <c r="B3" s="55" t="s">
        <v>3</v>
      </c>
      <c r="C3" s="55" t="s">
        <v>4</v>
      </c>
      <c r="D3" s="55" t="s">
        <v>5</v>
      </c>
      <c r="E3" s="55" t="s">
        <v>6</v>
      </c>
      <c r="F3" s="55" t="s">
        <v>7</v>
      </c>
      <c r="G3" s="55" t="s">
        <v>8</v>
      </c>
      <c r="H3" s="55" t="s">
        <v>9</v>
      </c>
      <c r="I3" s="57" t="s">
        <v>10</v>
      </c>
    </row>
    <row r="4" s="39" customFormat="1" spans="1:9">
      <c r="A4" s="12">
        <v>42676</v>
      </c>
      <c r="B4" s="13" t="s">
        <v>14</v>
      </c>
      <c r="C4" s="13" t="s">
        <v>22</v>
      </c>
      <c r="D4" s="13">
        <v>100</v>
      </c>
      <c r="E4" s="13">
        <v>3111</v>
      </c>
      <c r="F4" s="13">
        <v>3146</v>
      </c>
      <c r="G4" s="13" t="s">
        <v>124</v>
      </c>
      <c r="H4" s="13">
        <v>3025</v>
      </c>
      <c r="I4" s="22">
        <f t="shared" ref="I4:I8" si="0">(E4-H4)*D4</f>
        <v>8600</v>
      </c>
    </row>
    <row r="5" s="39" customFormat="1" spans="1:9">
      <c r="A5" s="12">
        <v>42677</v>
      </c>
      <c r="B5" s="13" t="s">
        <v>14</v>
      </c>
      <c r="C5" s="13" t="s">
        <v>12</v>
      </c>
      <c r="D5" s="13">
        <v>100</v>
      </c>
      <c r="E5" s="13">
        <v>3065</v>
      </c>
      <c r="F5" s="13">
        <v>3091</v>
      </c>
      <c r="G5" s="13">
        <v>3020</v>
      </c>
      <c r="H5" s="13">
        <v>3024</v>
      </c>
      <c r="I5" s="22">
        <f t="shared" si="0"/>
        <v>4100</v>
      </c>
    </row>
    <row r="6" s="39" customFormat="1" spans="1:9">
      <c r="A6" s="12">
        <v>42677</v>
      </c>
      <c r="B6" s="13" t="s">
        <v>17</v>
      </c>
      <c r="C6" s="13" t="s">
        <v>22</v>
      </c>
      <c r="D6" s="13">
        <v>100</v>
      </c>
      <c r="E6" s="13">
        <v>30375</v>
      </c>
      <c r="F6" s="13">
        <v>30475</v>
      </c>
      <c r="G6" s="13">
        <v>30275</v>
      </c>
      <c r="H6" s="13">
        <v>30275</v>
      </c>
      <c r="I6" s="22">
        <f t="shared" si="0"/>
        <v>10000</v>
      </c>
    </row>
    <row r="7" s="39" customFormat="1" spans="1:9">
      <c r="A7" s="10">
        <v>42678</v>
      </c>
      <c r="B7" s="11" t="s">
        <v>17</v>
      </c>
      <c r="C7" s="11" t="s">
        <v>12</v>
      </c>
      <c r="D7" s="11">
        <v>100</v>
      </c>
      <c r="E7" s="11">
        <v>30415</v>
      </c>
      <c r="F7" s="11">
        <v>30515</v>
      </c>
      <c r="G7" s="11" t="s">
        <v>125</v>
      </c>
      <c r="H7" s="11">
        <v>30515</v>
      </c>
      <c r="I7" s="21">
        <f t="shared" si="0"/>
        <v>-10000</v>
      </c>
    </row>
    <row r="8" s="39" customFormat="1" spans="1:9">
      <c r="A8" s="12">
        <v>42678</v>
      </c>
      <c r="B8" s="13" t="s">
        <v>14</v>
      </c>
      <c r="C8" s="13" t="s">
        <v>22</v>
      </c>
      <c r="D8" s="13">
        <v>100</v>
      </c>
      <c r="E8" s="13">
        <v>2995</v>
      </c>
      <c r="F8" s="13">
        <v>3031</v>
      </c>
      <c r="G8" s="13" t="s">
        <v>126</v>
      </c>
      <c r="H8" s="13">
        <v>2995</v>
      </c>
      <c r="I8" s="22">
        <f t="shared" si="0"/>
        <v>0</v>
      </c>
    </row>
    <row r="9" s="39" customFormat="1" spans="1:9">
      <c r="A9" s="12">
        <v>42678</v>
      </c>
      <c r="B9" s="13" t="s">
        <v>29</v>
      </c>
      <c r="C9" s="13" t="s">
        <v>15</v>
      </c>
      <c r="D9" s="13">
        <v>5000</v>
      </c>
      <c r="E9" s="13">
        <v>164.5</v>
      </c>
      <c r="F9" s="13">
        <v>163.5</v>
      </c>
      <c r="G9" s="13" t="s">
        <v>127</v>
      </c>
      <c r="H9" s="13">
        <v>164.5</v>
      </c>
      <c r="I9" s="22">
        <f t="shared" ref="I9:I12" si="1">(H9-E9)*D9</f>
        <v>0</v>
      </c>
    </row>
    <row r="10" s="1" customFormat="1" spans="1:9">
      <c r="A10" s="12">
        <v>42678</v>
      </c>
      <c r="B10" s="13" t="s">
        <v>59</v>
      </c>
      <c r="C10" s="13" t="s">
        <v>15</v>
      </c>
      <c r="D10" s="13">
        <v>30</v>
      </c>
      <c r="E10" s="13">
        <v>43320</v>
      </c>
      <c r="F10" s="13">
        <v>43000</v>
      </c>
      <c r="G10" s="13">
        <v>43720</v>
      </c>
      <c r="H10" s="13">
        <v>43320</v>
      </c>
      <c r="I10" s="22">
        <f t="shared" si="1"/>
        <v>0</v>
      </c>
    </row>
    <row r="11" s="39" customFormat="1" spans="1:9">
      <c r="A11" s="12">
        <v>42678</v>
      </c>
      <c r="B11" s="13" t="s">
        <v>128</v>
      </c>
      <c r="C11" s="13" t="s">
        <v>12</v>
      </c>
      <c r="D11" s="13">
        <v>100</v>
      </c>
      <c r="E11" s="13">
        <v>30530</v>
      </c>
      <c r="F11" s="13">
        <v>30650</v>
      </c>
      <c r="G11" s="13" t="s">
        <v>129</v>
      </c>
      <c r="H11" s="13">
        <v>30530</v>
      </c>
      <c r="I11" s="22">
        <f t="shared" ref="I11:I20" si="2">(E11-H11)*D11</f>
        <v>0</v>
      </c>
    </row>
    <row r="12" s="39" customFormat="1" spans="1:9">
      <c r="A12" s="10">
        <v>42678</v>
      </c>
      <c r="B12" s="11" t="s">
        <v>29</v>
      </c>
      <c r="C12" s="11" t="s">
        <v>15</v>
      </c>
      <c r="D12" s="11">
        <v>5000</v>
      </c>
      <c r="E12" s="11">
        <v>164.1</v>
      </c>
      <c r="F12" s="11">
        <v>163.1</v>
      </c>
      <c r="G12" s="11" t="s">
        <v>130</v>
      </c>
      <c r="H12" s="11">
        <v>163.8</v>
      </c>
      <c r="I12" s="21">
        <f t="shared" si="1"/>
        <v>-1499.99999999991</v>
      </c>
    </row>
    <row r="13" s="39" customFormat="1" spans="1:9">
      <c r="A13" s="12">
        <v>42678</v>
      </c>
      <c r="B13" s="13" t="s">
        <v>27</v>
      </c>
      <c r="C13" s="13" t="s">
        <v>12</v>
      </c>
      <c r="D13" s="13">
        <v>1250</v>
      </c>
      <c r="E13" s="13">
        <v>186.1</v>
      </c>
      <c r="F13" s="13">
        <v>189.1</v>
      </c>
      <c r="G13" s="13" t="s">
        <v>131</v>
      </c>
      <c r="H13" s="13">
        <v>184</v>
      </c>
      <c r="I13" s="22">
        <f t="shared" si="2"/>
        <v>2624.99999999999</v>
      </c>
    </row>
    <row r="14" s="39" customFormat="1" spans="1:9">
      <c r="A14" s="12">
        <v>42681</v>
      </c>
      <c r="B14" s="13" t="s">
        <v>24</v>
      </c>
      <c r="C14" s="13" t="s">
        <v>12</v>
      </c>
      <c r="D14" s="13">
        <v>100</v>
      </c>
      <c r="E14" s="13">
        <v>2995</v>
      </c>
      <c r="F14" s="13">
        <v>3031</v>
      </c>
      <c r="G14" s="13" t="s">
        <v>132</v>
      </c>
      <c r="H14" s="13">
        <v>2995</v>
      </c>
      <c r="I14" s="22">
        <v>0</v>
      </c>
    </row>
    <row r="15" s="39" customFormat="1" spans="1:9">
      <c r="A15" s="12">
        <v>42681</v>
      </c>
      <c r="B15" s="13" t="s">
        <v>17</v>
      </c>
      <c r="C15" s="13" t="s">
        <v>12</v>
      </c>
      <c r="D15" s="13">
        <v>100</v>
      </c>
      <c r="E15" s="13">
        <v>30190</v>
      </c>
      <c r="F15" s="13">
        <v>30290</v>
      </c>
      <c r="G15" s="13">
        <v>30090</v>
      </c>
      <c r="H15" s="13">
        <v>30190</v>
      </c>
      <c r="I15" s="22">
        <v>0</v>
      </c>
    </row>
    <row r="16" s="39" customFormat="1" spans="1:9">
      <c r="A16" s="12">
        <v>42682</v>
      </c>
      <c r="B16" s="13" t="s">
        <v>17</v>
      </c>
      <c r="C16" s="13" t="s">
        <v>12</v>
      </c>
      <c r="D16" s="13">
        <v>100</v>
      </c>
      <c r="E16" s="13">
        <v>30125</v>
      </c>
      <c r="F16" s="13">
        <v>30210</v>
      </c>
      <c r="G16" s="13" t="s">
        <v>133</v>
      </c>
      <c r="H16" s="13">
        <v>29850</v>
      </c>
      <c r="I16" s="22">
        <f t="shared" si="2"/>
        <v>27500</v>
      </c>
    </row>
    <row r="17" s="39" customFormat="1" spans="1:9">
      <c r="A17" s="12">
        <v>42682</v>
      </c>
      <c r="B17" s="13" t="s">
        <v>11</v>
      </c>
      <c r="C17" s="13" t="s">
        <v>12</v>
      </c>
      <c r="D17" s="13">
        <v>5000</v>
      </c>
      <c r="E17" s="13">
        <v>139.35</v>
      </c>
      <c r="F17" s="13">
        <v>140.3</v>
      </c>
      <c r="G17" s="13" t="s">
        <v>134</v>
      </c>
      <c r="H17" s="13">
        <v>138.25</v>
      </c>
      <c r="I17" s="22">
        <f t="shared" si="2"/>
        <v>5499.99999999997</v>
      </c>
    </row>
    <row r="18" s="53" customFormat="1" ht="15" spans="1:9">
      <c r="A18" s="12">
        <v>42682</v>
      </c>
      <c r="B18" s="13" t="s">
        <v>14</v>
      </c>
      <c r="C18" s="13" t="s">
        <v>22</v>
      </c>
      <c r="D18" s="13">
        <v>100</v>
      </c>
      <c r="E18" s="13">
        <v>3020</v>
      </c>
      <c r="F18" s="13">
        <v>3031</v>
      </c>
      <c r="G18" s="13">
        <v>2960</v>
      </c>
      <c r="H18" s="13">
        <v>2975</v>
      </c>
      <c r="I18" s="22">
        <f t="shared" si="2"/>
        <v>4500</v>
      </c>
    </row>
    <row r="19" s="39" customFormat="1" spans="1:9">
      <c r="A19" s="10">
        <v>42682</v>
      </c>
      <c r="B19" s="11" t="s">
        <v>40</v>
      </c>
      <c r="C19" s="11" t="s">
        <v>12</v>
      </c>
      <c r="D19" s="11">
        <v>5000</v>
      </c>
      <c r="E19" s="11">
        <v>162.6</v>
      </c>
      <c r="F19" s="11">
        <v>163.6</v>
      </c>
      <c r="G19" s="11">
        <v>161.6</v>
      </c>
      <c r="H19" s="11">
        <v>163.6</v>
      </c>
      <c r="I19" s="21">
        <f t="shared" si="2"/>
        <v>-5000</v>
      </c>
    </row>
    <row r="20" s="39" customFormat="1" ht="15" spans="1:9">
      <c r="A20" s="12">
        <v>42682</v>
      </c>
      <c r="B20" s="13" t="s">
        <v>27</v>
      </c>
      <c r="C20" s="13" t="s">
        <v>12</v>
      </c>
      <c r="D20" s="13">
        <v>1250</v>
      </c>
      <c r="E20" s="41">
        <v>182.5</v>
      </c>
      <c r="F20" s="41">
        <v>185.5</v>
      </c>
      <c r="G20" s="41">
        <v>178</v>
      </c>
      <c r="H20" s="13">
        <v>179.5</v>
      </c>
      <c r="I20" s="22">
        <f t="shared" si="2"/>
        <v>3750</v>
      </c>
    </row>
    <row r="21" s="39" customFormat="1" ht="15" spans="1:9">
      <c r="A21" s="12">
        <v>42683</v>
      </c>
      <c r="B21" s="13" t="s">
        <v>17</v>
      </c>
      <c r="C21" s="41" t="s">
        <v>15</v>
      </c>
      <c r="D21" s="41">
        <v>100</v>
      </c>
      <c r="E21" s="41">
        <v>31200</v>
      </c>
      <c r="F21" s="41">
        <v>31100</v>
      </c>
      <c r="G21" s="13" t="s">
        <v>135</v>
      </c>
      <c r="H21" s="13">
        <v>31300</v>
      </c>
      <c r="I21" s="22">
        <f>(H21-E21)*D21</f>
        <v>10000</v>
      </c>
    </row>
    <row r="22" s="39" customFormat="1" ht="15" spans="1:9">
      <c r="A22" s="10">
        <v>42683</v>
      </c>
      <c r="B22" s="44" t="s">
        <v>136</v>
      </c>
      <c r="C22" s="44" t="s">
        <v>12</v>
      </c>
      <c r="D22" s="44">
        <v>5000</v>
      </c>
      <c r="E22" s="44">
        <v>114.6</v>
      </c>
      <c r="F22" s="44">
        <v>115.5</v>
      </c>
      <c r="G22" s="44">
        <v>113.5</v>
      </c>
      <c r="H22" s="11">
        <v>115.5</v>
      </c>
      <c r="I22" s="21">
        <f t="shared" ref="I22:I24" si="3">(E22-H22)*D22</f>
        <v>-4500.00000000003</v>
      </c>
    </row>
    <row r="23" s="39" customFormat="1" spans="1:9">
      <c r="A23" s="12">
        <v>42683</v>
      </c>
      <c r="B23" s="13" t="s">
        <v>11</v>
      </c>
      <c r="C23" s="13" t="s">
        <v>12</v>
      </c>
      <c r="D23" s="13">
        <v>5000</v>
      </c>
      <c r="E23" s="13">
        <v>141.7</v>
      </c>
      <c r="F23" s="13">
        <v>142.6</v>
      </c>
      <c r="G23" s="13" t="s">
        <v>137</v>
      </c>
      <c r="H23" s="13">
        <v>140.6</v>
      </c>
      <c r="I23" s="22">
        <f t="shared" si="3"/>
        <v>5499.99999999997</v>
      </c>
    </row>
    <row r="24" s="39" customFormat="1" ht="15" spans="1:9">
      <c r="A24" s="12">
        <v>42683</v>
      </c>
      <c r="B24" s="41" t="s">
        <v>59</v>
      </c>
      <c r="C24" s="41" t="s">
        <v>12</v>
      </c>
      <c r="D24" s="41">
        <v>30</v>
      </c>
      <c r="E24" s="41">
        <v>43980</v>
      </c>
      <c r="F24" s="41">
        <v>44280</v>
      </c>
      <c r="G24" s="41">
        <v>43680</v>
      </c>
      <c r="H24" s="13">
        <v>43680</v>
      </c>
      <c r="I24" s="22">
        <f t="shared" si="3"/>
        <v>9000</v>
      </c>
    </row>
    <row r="25" s="1" customFormat="1" ht="15" spans="1:9">
      <c r="A25" s="10">
        <v>42683</v>
      </c>
      <c r="B25" s="44" t="s">
        <v>53</v>
      </c>
      <c r="C25" s="44" t="s">
        <v>15</v>
      </c>
      <c r="D25" s="44">
        <v>1000</v>
      </c>
      <c r="E25" s="44">
        <v>358.6</v>
      </c>
      <c r="F25" s="44">
        <v>354.6</v>
      </c>
      <c r="G25" s="44" t="s">
        <v>138</v>
      </c>
      <c r="H25" s="11">
        <v>358</v>
      </c>
      <c r="I25" s="21">
        <f>(H25-E25)*D25</f>
        <v>-600.000000000023</v>
      </c>
    </row>
    <row r="26" s="39" customFormat="1" ht="15" spans="1:9">
      <c r="A26" s="12">
        <v>42683</v>
      </c>
      <c r="B26" s="41" t="s">
        <v>14</v>
      </c>
      <c r="C26" s="41" t="s">
        <v>12</v>
      </c>
      <c r="D26" s="41">
        <v>100</v>
      </c>
      <c r="E26" s="41">
        <v>3009</v>
      </c>
      <c r="F26" s="41">
        <v>3029</v>
      </c>
      <c r="G26" s="41" t="s">
        <v>139</v>
      </c>
      <c r="H26" s="13">
        <v>2979</v>
      </c>
      <c r="I26" s="22">
        <f t="shared" ref="I26:I29" si="4">(E26-H26)*D26</f>
        <v>3000</v>
      </c>
    </row>
    <row r="27" s="39" customFormat="1" ht="15" spans="1:9">
      <c r="A27" s="12">
        <v>42684</v>
      </c>
      <c r="B27" s="41" t="s">
        <v>56</v>
      </c>
      <c r="C27" s="41" t="s">
        <v>12</v>
      </c>
      <c r="D27" s="41">
        <v>100</v>
      </c>
      <c r="E27" s="41">
        <v>30110</v>
      </c>
      <c r="F27" s="41">
        <v>30201</v>
      </c>
      <c r="G27" s="41" t="s">
        <v>140</v>
      </c>
      <c r="H27" s="13">
        <v>30050</v>
      </c>
      <c r="I27" s="22">
        <f t="shared" si="4"/>
        <v>6000</v>
      </c>
    </row>
    <row r="28" s="39" customFormat="1" ht="15" spans="1:9">
      <c r="A28" s="10">
        <v>42684</v>
      </c>
      <c r="B28" s="44" t="s">
        <v>29</v>
      </c>
      <c r="C28" s="44" t="s">
        <v>12</v>
      </c>
      <c r="D28" s="44">
        <v>5000</v>
      </c>
      <c r="E28" s="44">
        <v>168.85</v>
      </c>
      <c r="F28" s="44">
        <v>169.85</v>
      </c>
      <c r="G28" s="44" t="s">
        <v>141</v>
      </c>
      <c r="H28" s="11">
        <v>169.85</v>
      </c>
      <c r="I28" s="21">
        <f t="shared" si="4"/>
        <v>-5000</v>
      </c>
    </row>
    <row r="29" s="39" customFormat="1" ht="15" spans="1:9">
      <c r="A29" s="12">
        <v>42684</v>
      </c>
      <c r="B29" s="41" t="s">
        <v>17</v>
      </c>
      <c r="C29" s="41" t="s">
        <v>12</v>
      </c>
      <c r="D29" s="41">
        <v>100</v>
      </c>
      <c r="E29" s="41">
        <v>30020</v>
      </c>
      <c r="F29" s="41">
        <v>30120</v>
      </c>
      <c r="G29" s="41" t="s">
        <v>142</v>
      </c>
      <c r="H29" s="13">
        <v>30020</v>
      </c>
      <c r="I29" s="22">
        <f t="shared" si="4"/>
        <v>0</v>
      </c>
    </row>
    <row r="30" s="39" customFormat="1" ht="15" spans="1:9">
      <c r="A30" s="12">
        <v>42684</v>
      </c>
      <c r="B30" s="41" t="s">
        <v>14</v>
      </c>
      <c r="C30" s="41" t="s">
        <v>62</v>
      </c>
      <c r="D30" s="41">
        <v>100</v>
      </c>
      <c r="E30" s="41">
        <v>3016</v>
      </c>
      <c r="F30" s="41">
        <v>2980</v>
      </c>
      <c r="G30" s="41" t="s">
        <v>143</v>
      </c>
      <c r="H30" s="13">
        <v>3016</v>
      </c>
      <c r="I30" s="22">
        <f t="shared" ref="I30:I35" si="5">(H30-E30)*D30</f>
        <v>0</v>
      </c>
    </row>
    <row r="31" s="39" customFormat="1" ht="15" spans="1:9">
      <c r="A31" s="12">
        <v>42684</v>
      </c>
      <c r="B31" s="41" t="s">
        <v>56</v>
      </c>
      <c r="C31" s="41" t="s">
        <v>12</v>
      </c>
      <c r="D31" s="41">
        <v>100</v>
      </c>
      <c r="E31" s="41">
        <v>30180</v>
      </c>
      <c r="F31" s="41">
        <v>30280</v>
      </c>
      <c r="G31" s="41" t="s">
        <v>144</v>
      </c>
      <c r="H31" s="13">
        <v>29800</v>
      </c>
      <c r="I31" s="22">
        <f t="shared" ref="I31:I33" si="6">(E31-H31)*D31</f>
        <v>38000</v>
      </c>
    </row>
    <row r="32" s="39" customFormat="1" ht="15" spans="1:9">
      <c r="A32" s="12">
        <v>42684</v>
      </c>
      <c r="B32" s="41" t="s">
        <v>56</v>
      </c>
      <c r="C32" s="41" t="s">
        <v>12</v>
      </c>
      <c r="D32" s="41">
        <v>100</v>
      </c>
      <c r="E32" s="41">
        <v>30110</v>
      </c>
      <c r="F32" s="41">
        <v>30201</v>
      </c>
      <c r="G32" s="41" t="s">
        <v>140</v>
      </c>
      <c r="H32" s="13">
        <v>30050</v>
      </c>
      <c r="I32" s="22">
        <f t="shared" si="6"/>
        <v>6000</v>
      </c>
    </row>
    <row r="33" s="39" customFormat="1" ht="15" spans="1:9">
      <c r="A33" s="12">
        <v>42685</v>
      </c>
      <c r="B33" s="41" t="s">
        <v>59</v>
      </c>
      <c r="C33" s="41" t="s">
        <v>12</v>
      </c>
      <c r="D33" s="41">
        <v>30</v>
      </c>
      <c r="E33" s="41">
        <v>44200</v>
      </c>
      <c r="F33" s="41">
        <v>44470</v>
      </c>
      <c r="G33" s="41" t="s">
        <v>145</v>
      </c>
      <c r="H33" s="13">
        <v>44100</v>
      </c>
      <c r="I33" s="22">
        <f t="shared" si="6"/>
        <v>3000</v>
      </c>
    </row>
    <row r="34" s="39" customFormat="1" spans="1:9">
      <c r="A34" s="12">
        <v>42685</v>
      </c>
      <c r="B34" s="13" t="s">
        <v>53</v>
      </c>
      <c r="C34" s="13" t="s">
        <v>62</v>
      </c>
      <c r="D34" s="13">
        <v>1000</v>
      </c>
      <c r="E34" s="13">
        <v>397.5</v>
      </c>
      <c r="F34" s="13">
        <v>392.5</v>
      </c>
      <c r="G34" s="13" t="s">
        <v>146</v>
      </c>
      <c r="H34" s="13">
        <v>397.5</v>
      </c>
      <c r="I34" s="22">
        <f t="shared" si="5"/>
        <v>0</v>
      </c>
    </row>
    <row r="35" s="39" customFormat="1" spans="1:9">
      <c r="A35" s="12">
        <v>42685</v>
      </c>
      <c r="B35" s="13" t="s">
        <v>29</v>
      </c>
      <c r="C35" s="13" t="s">
        <v>15</v>
      </c>
      <c r="D35" s="13">
        <v>5000</v>
      </c>
      <c r="E35" s="13">
        <v>170.4</v>
      </c>
      <c r="F35" s="13">
        <v>169.4</v>
      </c>
      <c r="G35" s="13" t="s">
        <v>147</v>
      </c>
      <c r="H35" s="13">
        <v>172</v>
      </c>
      <c r="I35" s="22">
        <f t="shared" si="5"/>
        <v>7999.99999999997</v>
      </c>
    </row>
    <row r="36" s="1" customFormat="1" spans="1:9">
      <c r="A36" s="12">
        <v>42685</v>
      </c>
      <c r="B36" s="13" t="s">
        <v>17</v>
      </c>
      <c r="C36" s="13" t="s">
        <v>12</v>
      </c>
      <c r="D36" s="13">
        <v>100</v>
      </c>
      <c r="E36" s="13">
        <v>29870</v>
      </c>
      <c r="F36" s="13">
        <v>29960</v>
      </c>
      <c r="G36" s="13" t="s">
        <v>148</v>
      </c>
      <c r="H36" s="13">
        <v>29610</v>
      </c>
      <c r="I36" s="22">
        <f t="shared" ref="I36:I39" si="7">(E36-H36)*D36</f>
        <v>26000</v>
      </c>
    </row>
    <row r="37" s="39" customFormat="1" spans="1:9">
      <c r="A37" s="12">
        <v>42689</v>
      </c>
      <c r="B37" s="13" t="s">
        <v>75</v>
      </c>
      <c r="C37" s="13" t="s">
        <v>12</v>
      </c>
      <c r="D37" s="13">
        <v>1000</v>
      </c>
      <c r="E37" s="13">
        <v>372.3</v>
      </c>
      <c r="F37" s="13">
        <v>375.3</v>
      </c>
      <c r="G37" s="13">
        <v>365.2</v>
      </c>
      <c r="H37" s="13">
        <v>365.2</v>
      </c>
      <c r="I37" s="22">
        <f t="shared" si="7"/>
        <v>7100.00000000002</v>
      </c>
    </row>
    <row r="38" s="39" customFormat="1" spans="1:9">
      <c r="A38" s="10">
        <v>42689</v>
      </c>
      <c r="B38" s="11" t="s">
        <v>14</v>
      </c>
      <c r="C38" s="11" t="s">
        <v>12</v>
      </c>
      <c r="D38" s="11">
        <v>100</v>
      </c>
      <c r="E38" s="11">
        <v>2995</v>
      </c>
      <c r="F38" s="11">
        <v>3026</v>
      </c>
      <c r="G38" s="11" t="s">
        <v>149</v>
      </c>
      <c r="H38" s="11">
        <v>3026</v>
      </c>
      <c r="I38" s="21">
        <f t="shared" si="7"/>
        <v>-3100</v>
      </c>
    </row>
    <row r="39" s="39" customFormat="1" spans="1:9">
      <c r="A39" s="12">
        <v>42689</v>
      </c>
      <c r="B39" s="13" t="s">
        <v>17</v>
      </c>
      <c r="C39" s="13" t="s">
        <v>22</v>
      </c>
      <c r="D39" s="13">
        <v>100</v>
      </c>
      <c r="E39" s="13">
        <v>29370</v>
      </c>
      <c r="F39" s="13">
        <v>29460</v>
      </c>
      <c r="G39" s="13" t="s">
        <v>150</v>
      </c>
      <c r="H39" s="13">
        <v>29260</v>
      </c>
      <c r="I39" s="22">
        <f t="shared" si="7"/>
        <v>11000</v>
      </c>
    </row>
    <row r="40" s="39" customFormat="1" spans="1:9">
      <c r="A40" s="79">
        <v>42690</v>
      </c>
      <c r="B40" s="80" t="s">
        <v>29</v>
      </c>
      <c r="C40" s="80" t="s">
        <v>15</v>
      </c>
      <c r="D40" s="80">
        <v>5000</v>
      </c>
      <c r="E40" s="80">
        <v>173.5</v>
      </c>
      <c r="F40" s="80">
        <v>172.5</v>
      </c>
      <c r="G40" s="80" t="s">
        <v>151</v>
      </c>
      <c r="H40" s="80">
        <v>174.5</v>
      </c>
      <c r="I40" s="22">
        <f t="shared" ref="I40:I44" si="8">(H40-E40)*D40</f>
        <v>5000</v>
      </c>
    </row>
    <row r="41" s="53" customFormat="1" ht="15" spans="1:9">
      <c r="A41" s="79">
        <v>42690</v>
      </c>
      <c r="B41" s="13" t="s">
        <v>14</v>
      </c>
      <c r="C41" s="13" t="s">
        <v>15</v>
      </c>
      <c r="D41" s="13">
        <v>100</v>
      </c>
      <c r="E41" s="13">
        <v>3096</v>
      </c>
      <c r="F41" s="13">
        <v>3066</v>
      </c>
      <c r="G41" s="13">
        <v>3146</v>
      </c>
      <c r="H41" s="13">
        <v>3146</v>
      </c>
      <c r="I41" s="22">
        <f t="shared" si="8"/>
        <v>5000</v>
      </c>
    </row>
    <row r="42" s="39" customFormat="1" spans="1:9">
      <c r="A42" s="79">
        <v>42690</v>
      </c>
      <c r="B42" s="13" t="s">
        <v>56</v>
      </c>
      <c r="C42" s="13" t="s">
        <v>22</v>
      </c>
      <c r="D42" s="13">
        <v>100</v>
      </c>
      <c r="E42" s="13">
        <v>29380</v>
      </c>
      <c r="F42" s="13">
        <v>29460</v>
      </c>
      <c r="G42" s="13" t="s">
        <v>152</v>
      </c>
      <c r="H42" s="13">
        <v>29150</v>
      </c>
      <c r="I42" s="22">
        <f t="shared" ref="I42:I47" si="9">(E42-H42)*D42</f>
        <v>23000</v>
      </c>
    </row>
    <row r="43" s="39" customFormat="1" spans="1:9">
      <c r="A43" s="10">
        <v>42691</v>
      </c>
      <c r="B43" s="11" t="s">
        <v>53</v>
      </c>
      <c r="C43" s="11" t="s">
        <v>12</v>
      </c>
      <c r="D43" s="11">
        <v>1000</v>
      </c>
      <c r="E43" s="11">
        <v>368</v>
      </c>
      <c r="F43" s="11">
        <v>371</v>
      </c>
      <c r="G43" s="11" t="s">
        <v>153</v>
      </c>
      <c r="H43" s="11">
        <v>371</v>
      </c>
      <c r="I43" s="21">
        <f t="shared" si="9"/>
        <v>-3000</v>
      </c>
    </row>
    <row r="44" s="39" customFormat="1" spans="1:9">
      <c r="A44" s="79">
        <v>42691</v>
      </c>
      <c r="B44" s="13" t="s">
        <v>14</v>
      </c>
      <c r="C44" s="13" t="s">
        <v>15</v>
      </c>
      <c r="D44" s="13">
        <v>100</v>
      </c>
      <c r="E44" s="13">
        <v>3085</v>
      </c>
      <c r="F44" s="13">
        <v>3060</v>
      </c>
      <c r="G44" s="13" t="s">
        <v>154</v>
      </c>
      <c r="H44" s="13">
        <v>3155</v>
      </c>
      <c r="I44" s="22">
        <f t="shared" si="8"/>
        <v>7000</v>
      </c>
    </row>
    <row r="45" s="39" customFormat="1" spans="1:9">
      <c r="A45" s="79">
        <v>42691</v>
      </c>
      <c r="B45" s="13" t="s">
        <v>19</v>
      </c>
      <c r="C45" s="13" t="s">
        <v>12</v>
      </c>
      <c r="D45" s="13">
        <v>30</v>
      </c>
      <c r="E45" s="13">
        <v>41370</v>
      </c>
      <c r="F45" s="13">
        <v>41570</v>
      </c>
      <c r="G45" s="13" t="s">
        <v>155</v>
      </c>
      <c r="H45" s="13">
        <v>41170</v>
      </c>
      <c r="I45" s="22">
        <f t="shared" si="9"/>
        <v>6000</v>
      </c>
    </row>
    <row r="46" s="53" customFormat="1" ht="15" spans="1:9">
      <c r="A46" s="79">
        <v>42691</v>
      </c>
      <c r="B46" s="13" t="s">
        <v>40</v>
      </c>
      <c r="C46" s="13" t="s">
        <v>12</v>
      </c>
      <c r="D46" s="13">
        <v>5000</v>
      </c>
      <c r="E46" s="13">
        <v>170.4</v>
      </c>
      <c r="F46" s="13">
        <v>171.4</v>
      </c>
      <c r="G46" s="13" t="s">
        <v>156</v>
      </c>
      <c r="H46" s="13">
        <v>169.6</v>
      </c>
      <c r="I46" s="22">
        <f t="shared" si="9"/>
        <v>4000.00000000006</v>
      </c>
    </row>
    <row r="47" s="53" customFormat="1" ht="15" spans="1:9">
      <c r="A47" s="10">
        <v>42691</v>
      </c>
      <c r="B47" s="11" t="s">
        <v>11</v>
      </c>
      <c r="C47" s="11" t="s">
        <v>22</v>
      </c>
      <c r="D47" s="11">
        <v>5000</v>
      </c>
      <c r="E47" s="11">
        <v>146.15</v>
      </c>
      <c r="F47" s="11">
        <v>147.05</v>
      </c>
      <c r="G47" s="11" t="s">
        <v>157</v>
      </c>
      <c r="H47" s="11">
        <v>147.05</v>
      </c>
      <c r="I47" s="21">
        <f t="shared" si="9"/>
        <v>-4500.00000000003</v>
      </c>
    </row>
    <row r="48" s="53" customFormat="1" ht="15" spans="1:9">
      <c r="A48" s="83">
        <v>42692</v>
      </c>
      <c r="B48" s="11" t="s">
        <v>14</v>
      </c>
      <c r="C48" s="11" t="s">
        <v>15</v>
      </c>
      <c r="D48" s="11">
        <v>100</v>
      </c>
      <c r="E48" s="11">
        <v>3072</v>
      </c>
      <c r="F48" s="11">
        <v>3052</v>
      </c>
      <c r="G48" s="11" t="s">
        <v>158</v>
      </c>
      <c r="H48" s="11">
        <v>3052</v>
      </c>
      <c r="I48" s="21">
        <f>(H48-E48)*D48</f>
        <v>-2000</v>
      </c>
    </row>
    <row r="49" s="53" customFormat="1" ht="15" spans="1:9">
      <c r="A49" s="79">
        <v>42692</v>
      </c>
      <c r="B49" s="13" t="s">
        <v>29</v>
      </c>
      <c r="C49" s="13" t="s">
        <v>62</v>
      </c>
      <c r="D49" s="13">
        <v>5000</v>
      </c>
      <c r="E49" s="13">
        <v>169.5</v>
      </c>
      <c r="F49" s="13">
        <v>168.5</v>
      </c>
      <c r="G49" s="13" t="s">
        <v>159</v>
      </c>
      <c r="H49" s="13">
        <v>171.4</v>
      </c>
      <c r="I49" s="22">
        <f>(H49-E49)*D49</f>
        <v>9500.00000000003</v>
      </c>
    </row>
    <row r="50" s="53" customFormat="1" ht="15" spans="1:9">
      <c r="A50" s="12">
        <v>42692</v>
      </c>
      <c r="B50" s="13" t="s">
        <v>14</v>
      </c>
      <c r="C50" s="13" t="s">
        <v>22</v>
      </c>
      <c r="D50" s="13">
        <v>100</v>
      </c>
      <c r="E50" s="13">
        <v>3110</v>
      </c>
      <c r="F50" s="13">
        <v>3150</v>
      </c>
      <c r="G50" s="13" t="s">
        <v>160</v>
      </c>
      <c r="H50" s="13">
        <v>3060</v>
      </c>
      <c r="I50" s="22">
        <f t="shared" ref="I50:I55" si="10">(E50-H50)*D50</f>
        <v>5000</v>
      </c>
    </row>
    <row r="51" s="53" customFormat="1" ht="15" spans="1:9">
      <c r="A51" s="10">
        <v>42692</v>
      </c>
      <c r="B51" s="11" t="s">
        <v>59</v>
      </c>
      <c r="C51" s="11" t="s">
        <v>22</v>
      </c>
      <c r="D51" s="11">
        <v>30</v>
      </c>
      <c r="E51" s="11">
        <v>40300</v>
      </c>
      <c r="F51" s="11">
        <v>40600</v>
      </c>
      <c r="G51" s="11" t="s">
        <v>161</v>
      </c>
      <c r="H51" s="11">
        <v>40600</v>
      </c>
      <c r="I51" s="21">
        <f t="shared" si="10"/>
        <v>-9000</v>
      </c>
    </row>
    <row r="52" s="53" customFormat="1" ht="15" spans="1:9">
      <c r="A52" s="79">
        <v>42692</v>
      </c>
      <c r="B52" s="13" t="s">
        <v>17</v>
      </c>
      <c r="C52" s="13" t="s">
        <v>12</v>
      </c>
      <c r="D52" s="13">
        <v>100</v>
      </c>
      <c r="E52" s="13">
        <v>28960</v>
      </c>
      <c r="F52" s="13">
        <v>29100</v>
      </c>
      <c r="G52" s="13" t="s">
        <v>162</v>
      </c>
      <c r="H52" s="13">
        <v>28860</v>
      </c>
      <c r="I52" s="22">
        <f t="shared" si="10"/>
        <v>10000</v>
      </c>
    </row>
    <row r="53" s="39" customFormat="1" spans="1:9">
      <c r="A53" s="83">
        <v>42695</v>
      </c>
      <c r="B53" s="11" t="s">
        <v>14</v>
      </c>
      <c r="C53" s="11" t="s">
        <v>12</v>
      </c>
      <c r="D53" s="11">
        <v>100</v>
      </c>
      <c r="E53" s="11">
        <v>3220</v>
      </c>
      <c r="F53" s="11">
        <v>3245</v>
      </c>
      <c r="G53" s="11" t="s">
        <v>163</v>
      </c>
      <c r="H53" s="11">
        <v>3276</v>
      </c>
      <c r="I53" s="21">
        <f t="shared" si="10"/>
        <v>-5600</v>
      </c>
    </row>
    <row r="54" s="39" customFormat="1" spans="1:9">
      <c r="A54" s="79">
        <v>42695</v>
      </c>
      <c r="B54" s="13" t="s">
        <v>29</v>
      </c>
      <c r="C54" s="13" t="s">
        <v>12</v>
      </c>
      <c r="D54" s="13">
        <v>5000</v>
      </c>
      <c r="E54" s="13">
        <v>174.7</v>
      </c>
      <c r="F54" s="13">
        <v>175.7</v>
      </c>
      <c r="G54" s="13" t="s">
        <v>164</v>
      </c>
      <c r="H54" s="13">
        <v>174.7</v>
      </c>
      <c r="I54" s="22">
        <f t="shared" si="10"/>
        <v>0</v>
      </c>
    </row>
    <row r="55" s="39" customFormat="1" spans="1:9">
      <c r="A55" s="79">
        <v>42695</v>
      </c>
      <c r="B55" s="13" t="s">
        <v>59</v>
      </c>
      <c r="C55" s="13" t="s">
        <v>22</v>
      </c>
      <c r="D55" s="13">
        <v>30</v>
      </c>
      <c r="E55" s="13">
        <v>40650</v>
      </c>
      <c r="F55" s="13">
        <v>40857</v>
      </c>
      <c r="G55" s="13" t="s">
        <v>165</v>
      </c>
      <c r="H55" s="13">
        <v>40500</v>
      </c>
      <c r="I55" s="22">
        <f t="shared" si="10"/>
        <v>4500</v>
      </c>
    </row>
    <row r="56" s="39" customFormat="1" spans="1:9">
      <c r="A56" s="79">
        <v>42696</v>
      </c>
      <c r="B56" s="13" t="s">
        <v>14</v>
      </c>
      <c r="C56" s="13" t="s">
        <v>15</v>
      </c>
      <c r="D56" s="13">
        <v>100</v>
      </c>
      <c r="E56" s="13">
        <v>3310</v>
      </c>
      <c r="F56" s="13">
        <v>3280</v>
      </c>
      <c r="G56" s="13" t="s">
        <v>166</v>
      </c>
      <c r="H56" s="13">
        <v>3340</v>
      </c>
      <c r="I56" s="22">
        <f>(H56-E56)*D56</f>
        <v>3000</v>
      </c>
    </row>
    <row r="57" s="39" customFormat="1" spans="1:9">
      <c r="A57" s="79">
        <v>42696</v>
      </c>
      <c r="B57" s="13" t="s">
        <v>59</v>
      </c>
      <c r="C57" s="13" t="s">
        <v>12</v>
      </c>
      <c r="D57" s="13">
        <v>30</v>
      </c>
      <c r="E57" s="13">
        <v>41070</v>
      </c>
      <c r="F57" s="13">
        <v>41350</v>
      </c>
      <c r="G57" s="13" t="s">
        <v>167</v>
      </c>
      <c r="H57" s="13">
        <v>40600</v>
      </c>
      <c r="I57" s="22">
        <f t="shared" ref="I57:I63" si="11">(E57-H57)*D57</f>
        <v>14100</v>
      </c>
    </row>
    <row r="58" s="39" customFormat="1" spans="1:9">
      <c r="A58" s="79">
        <v>42697</v>
      </c>
      <c r="B58" s="13" t="s">
        <v>53</v>
      </c>
      <c r="C58" s="13" t="s">
        <v>15</v>
      </c>
      <c r="D58" s="13">
        <v>1000</v>
      </c>
      <c r="E58" s="13">
        <v>385.2</v>
      </c>
      <c r="F58" s="13">
        <v>380.2</v>
      </c>
      <c r="G58" s="13" t="s">
        <v>168</v>
      </c>
      <c r="H58" s="13">
        <v>395.2</v>
      </c>
      <c r="I58" s="22">
        <f>(H58-E58)*D58</f>
        <v>10000</v>
      </c>
    </row>
    <row r="59" s="39" customFormat="1" spans="1:9">
      <c r="A59" s="79">
        <v>42697</v>
      </c>
      <c r="B59" s="13" t="s">
        <v>29</v>
      </c>
      <c r="C59" s="13" t="s">
        <v>12</v>
      </c>
      <c r="D59" s="13">
        <v>5000</v>
      </c>
      <c r="E59" s="13">
        <v>176.2</v>
      </c>
      <c r="F59" s="13">
        <v>177.2</v>
      </c>
      <c r="G59" s="13" t="s">
        <v>169</v>
      </c>
      <c r="H59" s="13">
        <v>176.2</v>
      </c>
      <c r="I59" s="22">
        <f t="shared" si="11"/>
        <v>0</v>
      </c>
    </row>
    <row r="60" s="39" customFormat="1" spans="1:9">
      <c r="A60" s="79">
        <v>42697</v>
      </c>
      <c r="B60" s="13" t="s">
        <v>14</v>
      </c>
      <c r="C60" s="13" t="s">
        <v>12</v>
      </c>
      <c r="D60" s="13">
        <v>100</v>
      </c>
      <c r="E60" s="13">
        <v>3312</v>
      </c>
      <c r="F60" s="13">
        <v>3351</v>
      </c>
      <c r="G60" s="13" t="s">
        <v>170</v>
      </c>
      <c r="H60" s="13">
        <v>3280</v>
      </c>
      <c r="I60" s="22">
        <f t="shared" si="11"/>
        <v>3200</v>
      </c>
    </row>
    <row r="61" s="39" customFormat="1" spans="1:9">
      <c r="A61" s="79">
        <v>42697</v>
      </c>
      <c r="B61" s="13" t="s">
        <v>17</v>
      </c>
      <c r="C61" s="13" t="s">
        <v>22</v>
      </c>
      <c r="D61" s="13">
        <v>100</v>
      </c>
      <c r="E61" s="13">
        <v>29200</v>
      </c>
      <c r="F61" s="13">
        <v>29290</v>
      </c>
      <c r="G61" s="13" t="s">
        <v>171</v>
      </c>
      <c r="H61" s="13">
        <v>28850</v>
      </c>
      <c r="I61" s="22">
        <f t="shared" si="11"/>
        <v>35000</v>
      </c>
    </row>
    <row r="62" s="39" customFormat="1" ht="15" spans="1:9">
      <c r="A62" s="12">
        <v>42698</v>
      </c>
      <c r="B62" s="41" t="s">
        <v>59</v>
      </c>
      <c r="C62" s="41" t="s">
        <v>12</v>
      </c>
      <c r="D62" s="41">
        <v>30</v>
      </c>
      <c r="E62" s="41">
        <v>40280</v>
      </c>
      <c r="F62" s="41">
        <v>40580</v>
      </c>
      <c r="G62" s="41" t="s">
        <v>172</v>
      </c>
      <c r="H62" s="13">
        <v>40030</v>
      </c>
      <c r="I62" s="22">
        <f t="shared" si="11"/>
        <v>7500</v>
      </c>
    </row>
    <row r="63" s="39" customFormat="1" spans="1:9">
      <c r="A63" s="79">
        <v>42699</v>
      </c>
      <c r="B63" s="13" t="s">
        <v>17</v>
      </c>
      <c r="C63" s="13" t="s">
        <v>12</v>
      </c>
      <c r="D63" s="13">
        <v>100</v>
      </c>
      <c r="E63" s="13">
        <v>28670</v>
      </c>
      <c r="F63" s="13">
        <v>28780</v>
      </c>
      <c r="G63" s="13" t="s">
        <v>173</v>
      </c>
      <c r="H63" s="13">
        <v>28570</v>
      </c>
      <c r="I63" s="22">
        <f t="shared" si="11"/>
        <v>10000</v>
      </c>
    </row>
    <row r="64" s="39" customFormat="1" spans="1:9">
      <c r="A64" s="79">
        <v>42699</v>
      </c>
      <c r="B64" s="13" t="s">
        <v>79</v>
      </c>
      <c r="C64" s="13" t="s">
        <v>15</v>
      </c>
      <c r="D64" s="13">
        <v>5000</v>
      </c>
      <c r="E64" s="13">
        <v>186.65</v>
      </c>
      <c r="F64" s="13">
        <v>185.65</v>
      </c>
      <c r="G64" s="13" t="s">
        <v>174</v>
      </c>
      <c r="H64" s="13">
        <v>187.65</v>
      </c>
      <c r="I64" s="22">
        <f>(H64-E64)*D64</f>
        <v>5000</v>
      </c>
    </row>
    <row r="65" s="39" customFormat="1" spans="1:9">
      <c r="A65" s="79">
        <v>42699</v>
      </c>
      <c r="B65" s="13" t="s">
        <v>14</v>
      </c>
      <c r="C65" s="13" t="s">
        <v>22</v>
      </c>
      <c r="D65" s="13">
        <v>100</v>
      </c>
      <c r="E65" s="13">
        <v>3265</v>
      </c>
      <c r="F65" s="13">
        <v>3320</v>
      </c>
      <c r="G65" s="13" t="s">
        <v>175</v>
      </c>
      <c r="H65" s="13">
        <v>3190</v>
      </c>
      <c r="I65" s="22">
        <f t="shared" ref="I65:I72" si="12">(E65-H65)*D65</f>
        <v>7500</v>
      </c>
    </row>
    <row r="66" s="39" customFormat="1" spans="1:9">
      <c r="A66" s="79">
        <v>42702</v>
      </c>
      <c r="B66" s="13" t="s">
        <v>86</v>
      </c>
      <c r="C66" s="13" t="s">
        <v>15</v>
      </c>
      <c r="D66" s="13">
        <v>5000</v>
      </c>
      <c r="E66" s="13">
        <v>166.4</v>
      </c>
      <c r="F66" s="13">
        <v>165.4</v>
      </c>
      <c r="G66" s="13" t="s">
        <v>176</v>
      </c>
      <c r="H66" s="13">
        <v>168.55</v>
      </c>
      <c r="I66" s="22">
        <f>(H66-E66)*D66</f>
        <v>10750</v>
      </c>
    </row>
    <row r="67" s="39" customFormat="1" spans="1:9">
      <c r="A67" s="83">
        <v>42702</v>
      </c>
      <c r="B67" s="11" t="s">
        <v>14</v>
      </c>
      <c r="C67" s="11" t="s">
        <v>12</v>
      </c>
      <c r="D67" s="11">
        <v>100</v>
      </c>
      <c r="E67" s="11">
        <v>3175</v>
      </c>
      <c r="F67" s="11">
        <v>3205</v>
      </c>
      <c r="G67" s="11" t="s">
        <v>177</v>
      </c>
      <c r="H67" s="11">
        <v>3205</v>
      </c>
      <c r="I67" s="21">
        <f t="shared" si="12"/>
        <v>-3000</v>
      </c>
    </row>
    <row r="68" s="39" customFormat="1" spans="1:9">
      <c r="A68" s="79">
        <v>42702</v>
      </c>
      <c r="B68" s="13" t="s">
        <v>17</v>
      </c>
      <c r="C68" s="13" t="s">
        <v>12</v>
      </c>
      <c r="D68" s="13">
        <v>100</v>
      </c>
      <c r="E68" s="13">
        <v>28790</v>
      </c>
      <c r="F68" s="13">
        <v>28885</v>
      </c>
      <c r="G68" s="13" t="s">
        <v>178</v>
      </c>
      <c r="H68" s="13">
        <v>28690</v>
      </c>
      <c r="I68" s="22">
        <f t="shared" si="12"/>
        <v>10000</v>
      </c>
    </row>
    <row r="69" s="39" customFormat="1" spans="1:9">
      <c r="A69" s="79">
        <v>42702</v>
      </c>
      <c r="B69" s="13" t="s">
        <v>27</v>
      </c>
      <c r="C69" s="13" t="s">
        <v>12</v>
      </c>
      <c r="D69" s="13">
        <v>1250</v>
      </c>
      <c r="E69" s="13">
        <v>228.1</v>
      </c>
      <c r="F69" s="13">
        <v>230.1</v>
      </c>
      <c r="G69" s="13" t="s">
        <v>179</v>
      </c>
      <c r="H69" s="13">
        <v>226.1</v>
      </c>
      <c r="I69" s="22">
        <f t="shared" si="12"/>
        <v>2500</v>
      </c>
    </row>
    <row r="70" s="39" customFormat="1" ht="15" spans="1:9">
      <c r="A70" s="10">
        <v>42702</v>
      </c>
      <c r="B70" s="44" t="s">
        <v>14</v>
      </c>
      <c r="C70" s="44" t="s">
        <v>22</v>
      </c>
      <c r="D70" s="44">
        <v>100</v>
      </c>
      <c r="E70" s="44">
        <v>3210</v>
      </c>
      <c r="F70" s="44">
        <v>3251</v>
      </c>
      <c r="G70" s="44" t="s">
        <v>180</v>
      </c>
      <c r="H70" s="11">
        <v>3251</v>
      </c>
      <c r="I70" s="21">
        <f t="shared" si="12"/>
        <v>-4100</v>
      </c>
    </row>
    <row r="71" s="39" customFormat="1" spans="1:9">
      <c r="A71" s="79">
        <v>42703</v>
      </c>
      <c r="B71" s="13" t="s">
        <v>29</v>
      </c>
      <c r="C71" s="13" t="s">
        <v>12</v>
      </c>
      <c r="D71" s="13">
        <v>5000</v>
      </c>
      <c r="E71" s="13">
        <v>195.3</v>
      </c>
      <c r="F71" s="13">
        <v>196.3</v>
      </c>
      <c r="G71" s="13" t="s">
        <v>181</v>
      </c>
      <c r="H71" s="13">
        <v>194.6</v>
      </c>
      <c r="I71" s="22">
        <f t="shared" si="12"/>
        <v>3500.00000000009</v>
      </c>
    </row>
    <row r="72" s="39" customFormat="1" spans="1:9">
      <c r="A72" s="79">
        <v>42703</v>
      </c>
      <c r="B72" s="13" t="s">
        <v>86</v>
      </c>
      <c r="C72" s="13" t="s">
        <v>12</v>
      </c>
      <c r="D72" s="13">
        <v>5000</v>
      </c>
      <c r="E72" s="13">
        <v>167.3</v>
      </c>
      <c r="F72" s="13">
        <v>168.3</v>
      </c>
      <c r="G72" s="13" t="s">
        <v>182</v>
      </c>
      <c r="H72" s="13">
        <v>166.3</v>
      </c>
      <c r="I72" s="22">
        <f t="shared" si="12"/>
        <v>5000</v>
      </c>
    </row>
    <row r="73" s="39" customFormat="1" spans="1:9">
      <c r="A73" s="79">
        <v>42703</v>
      </c>
      <c r="B73" s="13" t="s">
        <v>14</v>
      </c>
      <c r="C73" s="13" t="s">
        <v>15</v>
      </c>
      <c r="D73" s="13">
        <v>100</v>
      </c>
      <c r="E73" s="13">
        <v>3205</v>
      </c>
      <c r="F73" s="13">
        <v>3180</v>
      </c>
      <c r="G73" s="13" t="s">
        <v>183</v>
      </c>
      <c r="H73" s="13">
        <v>3205</v>
      </c>
      <c r="I73" s="22">
        <f>(H73-E73)*D73</f>
        <v>0</v>
      </c>
    </row>
    <row r="74" s="39" customFormat="1" spans="1:9">
      <c r="A74" s="79">
        <v>42703</v>
      </c>
      <c r="B74" s="13" t="s">
        <v>59</v>
      </c>
      <c r="C74" s="13" t="s">
        <v>12</v>
      </c>
      <c r="D74" s="13">
        <v>30</v>
      </c>
      <c r="E74" s="13">
        <v>40650</v>
      </c>
      <c r="F74" s="13">
        <v>40880</v>
      </c>
      <c r="G74" s="13" t="s">
        <v>184</v>
      </c>
      <c r="H74" s="13">
        <v>40380</v>
      </c>
      <c r="I74" s="22">
        <f t="shared" ref="I74:I76" si="13">(E74-H74)*D74</f>
        <v>8100</v>
      </c>
    </row>
    <row r="75" s="39" customFormat="1" spans="1:9">
      <c r="A75" s="79">
        <v>42703</v>
      </c>
      <c r="B75" s="13" t="s">
        <v>29</v>
      </c>
      <c r="C75" s="13" t="s">
        <v>12</v>
      </c>
      <c r="D75" s="13">
        <v>5000</v>
      </c>
      <c r="E75" s="13">
        <v>195.4</v>
      </c>
      <c r="F75" s="13">
        <v>196.4</v>
      </c>
      <c r="G75" s="13" t="s">
        <v>185</v>
      </c>
      <c r="H75" s="13">
        <v>193</v>
      </c>
      <c r="I75" s="22">
        <f t="shared" si="13"/>
        <v>12000</v>
      </c>
    </row>
    <row r="76" s="39" customFormat="1" spans="1:9">
      <c r="A76" s="83">
        <v>42703</v>
      </c>
      <c r="B76" s="11" t="s">
        <v>17</v>
      </c>
      <c r="C76" s="11" t="s">
        <v>12</v>
      </c>
      <c r="D76" s="11">
        <v>100</v>
      </c>
      <c r="E76" s="11">
        <v>28630</v>
      </c>
      <c r="F76" s="11">
        <v>28730</v>
      </c>
      <c r="G76" s="11" t="s">
        <v>186</v>
      </c>
      <c r="H76" s="11">
        <v>28730</v>
      </c>
      <c r="I76" s="21">
        <f t="shared" si="13"/>
        <v>-10000</v>
      </c>
    </row>
    <row r="77" s="39" customFormat="1" spans="1:9">
      <c r="A77" s="83">
        <v>42703</v>
      </c>
      <c r="B77" s="11" t="s">
        <v>14</v>
      </c>
      <c r="C77" s="11" t="s">
        <v>15</v>
      </c>
      <c r="D77" s="11">
        <v>100</v>
      </c>
      <c r="E77" s="11">
        <v>3145</v>
      </c>
      <c r="F77" s="11">
        <v>3100</v>
      </c>
      <c r="G77" s="11" t="s">
        <v>187</v>
      </c>
      <c r="H77" s="11">
        <v>3100</v>
      </c>
      <c r="I77" s="21">
        <f>(H77-E77)*D77</f>
        <v>-4500</v>
      </c>
    </row>
    <row r="78" s="39" customFormat="1" spans="1:9">
      <c r="A78" s="79">
        <v>42704</v>
      </c>
      <c r="B78" s="13" t="s">
        <v>11</v>
      </c>
      <c r="C78" s="13" t="s">
        <v>12</v>
      </c>
      <c r="D78" s="13">
        <v>5000</v>
      </c>
      <c r="E78" s="13">
        <v>160.2</v>
      </c>
      <c r="F78" s="13">
        <v>161.2</v>
      </c>
      <c r="G78" s="13" t="s">
        <v>188</v>
      </c>
      <c r="H78" s="13">
        <v>159.2</v>
      </c>
      <c r="I78" s="22">
        <f t="shared" ref="I78:I82" si="14">(E78-H78)*D78</f>
        <v>5000</v>
      </c>
    </row>
    <row r="79" s="39" customFormat="1" spans="1:9">
      <c r="A79" s="83">
        <v>42704</v>
      </c>
      <c r="B79" s="11" t="s">
        <v>14</v>
      </c>
      <c r="C79" s="11" t="s">
        <v>12</v>
      </c>
      <c r="D79" s="11">
        <v>100</v>
      </c>
      <c r="E79" s="11">
        <v>3220</v>
      </c>
      <c r="F79" s="11">
        <v>3276</v>
      </c>
      <c r="G79" s="11">
        <v>3115</v>
      </c>
      <c r="H79" s="11">
        <v>3276</v>
      </c>
      <c r="I79" s="21">
        <f t="shared" si="14"/>
        <v>-5600</v>
      </c>
    </row>
    <row r="80" s="39" customFormat="1" spans="1:9">
      <c r="A80" s="79">
        <v>42704</v>
      </c>
      <c r="B80" s="13" t="s">
        <v>136</v>
      </c>
      <c r="C80" s="13" t="s">
        <v>12</v>
      </c>
      <c r="D80" s="13">
        <v>5000</v>
      </c>
      <c r="E80" s="13">
        <v>118.25</v>
      </c>
      <c r="F80" s="13">
        <v>119.15</v>
      </c>
      <c r="G80" s="13" t="s">
        <v>189</v>
      </c>
      <c r="H80" s="13">
        <v>117.5</v>
      </c>
      <c r="I80" s="22">
        <f t="shared" si="14"/>
        <v>3750</v>
      </c>
    </row>
    <row r="81" s="39" customFormat="1" spans="1:9">
      <c r="A81" s="79">
        <v>42704</v>
      </c>
      <c r="B81" s="13" t="s">
        <v>59</v>
      </c>
      <c r="C81" s="13" t="s">
        <v>12</v>
      </c>
      <c r="D81" s="13">
        <v>30</v>
      </c>
      <c r="E81" s="13">
        <v>40750</v>
      </c>
      <c r="F81" s="13">
        <v>41050</v>
      </c>
      <c r="G81" s="13">
        <v>40200</v>
      </c>
      <c r="H81" s="13">
        <v>40200</v>
      </c>
      <c r="I81" s="22">
        <f t="shared" si="14"/>
        <v>16500</v>
      </c>
    </row>
    <row r="82" s="39" customFormat="1" spans="1:9">
      <c r="A82" s="83">
        <v>42704</v>
      </c>
      <c r="B82" s="11" t="s">
        <v>27</v>
      </c>
      <c r="C82" s="11" t="s">
        <v>12</v>
      </c>
      <c r="D82" s="11">
        <v>1250</v>
      </c>
      <c r="E82" s="11">
        <v>225.5</v>
      </c>
      <c r="F82" s="11">
        <v>228.5</v>
      </c>
      <c r="G82" s="11" t="s">
        <v>190</v>
      </c>
      <c r="H82" s="11">
        <v>228.5</v>
      </c>
      <c r="I82" s="21">
        <f t="shared" si="14"/>
        <v>-3750</v>
      </c>
    </row>
    <row r="83" s="39" customFormat="1" spans="1:9">
      <c r="A83" s="79">
        <v>42704</v>
      </c>
      <c r="B83" s="13" t="s">
        <v>14</v>
      </c>
      <c r="C83" s="13" t="s">
        <v>15</v>
      </c>
      <c r="D83" s="13">
        <v>100</v>
      </c>
      <c r="E83" s="13">
        <v>3290</v>
      </c>
      <c r="F83" s="13">
        <v>3240</v>
      </c>
      <c r="G83" s="13" t="s">
        <v>191</v>
      </c>
      <c r="H83" s="13">
        <v>3350</v>
      </c>
      <c r="I83" s="22">
        <f>(H83-E83)*D83</f>
        <v>6000</v>
      </c>
    </row>
    <row r="84" s="39" customFormat="1" spans="1:9">
      <c r="A84" s="79"/>
      <c r="B84" s="13"/>
      <c r="C84" s="13"/>
      <c r="D84" s="13"/>
      <c r="E84" s="13"/>
      <c r="F84" s="13"/>
      <c r="G84" s="13"/>
      <c r="H84" s="13"/>
      <c r="I84" s="22"/>
    </row>
    <row r="85" s="39" customFormat="1" ht="15" spans="1:9">
      <c r="A85" s="28"/>
      <c r="B85" s="28"/>
      <c r="C85" s="28"/>
      <c r="D85" s="28"/>
      <c r="E85" s="28"/>
      <c r="F85" s="28"/>
      <c r="G85" s="29" t="s">
        <v>121</v>
      </c>
      <c r="H85" s="29"/>
      <c r="I85" s="35">
        <f>SUM(I4:I84)</f>
        <v>371825</v>
      </c>
    </row>
    <row r="86" s="39" customFormat="1" spans="1:9">
      <c r="A86" s="28"/>
      <c r="B86" s="28"/>
      <c r="C86" s="28"/>
      <c r="D86" s="28"/>
      <c r="E86" s="28"/>
      <c r="F86" s="28"/>
      <c r="G86" s="30"/>
      <c r="H86" s="30"/>
      <c r="I86" s="36"/>
    </row>
    <row r="87" s="39" customFormat="1" ht="15" spans="1:9">
      <c r="A87" s="28"/>
      <c r="B87" s="28"/>
      <c r="C87" s="28"/>
      <c r="D87" s="28"/>
      <c r="E87" s="28"/>
      <c r="F87" s="28"/>
      <c r="G87" s="29" t="s">
        <v>122</v>
      </c>
      <c r="H87" s="29"/>
      <c r="I87" s="37">
        <f>62/80</f>
        <v>0.775</v>
      </c>
    </row>
    <row r="88" s="38" customFormat="1" spans="1:9">
      <c r="A88" s="28"/>
      <c r="B88" s="28"/>
      <c r="C88" s="28"/>
      <c r="D88" s="28"/>
      <c r="E88" s="28"/>
      <c r="F88" s="28"/>
      <c r="G88" s="28"/>
      <c r="H88" s="28"/>
      <c r="I88" s="28"/>
    </row>
    <row r="89" s="38" customFormat="1"/>
    <row r="90" s="38" customFormat="1"/>
    <row r="91" s="38" customFormat="1"/>
    <row r="92" s="38" customFormat="1"/>
    <row r="93" s="38" customFormat="1"/>
    <row r="94" s="38" customFormat="1"/>
    <row r="95" s="38" customFormat="1"/>
    <row r="96" s="38" customFormat="1"/>
    <row r="97" s="38" customFormat="1"/>
    <row r="98" s="38" customFormat="1"/>
    <row r="99" s="38" customFormat="1"/>
    <row r="100" s="38" customFormat="1"/>
    <row r="101" s="38" customFormat="1"/>
    <row r="102" s="38" customFormat="1"/>
    <row r="103" s="38" customFormat="1"/>
    <row r="104" s="38" customFormat="1"/>
    <row r="105" s="38" customFormat="1"/>
    <row r="106" s="38" customFormat="1"/>
    <row r="107" s="38" customFormat="1"/>
    <row r="108" s="38" customFormat="1"/>
    <row r="109" s="38" customFormat="1"/>
    <row r="110" s="38" customFormat="1"/>
    <row r="111" s="38" customFormat="1"/>
    <row r="112" s="38" customFormat="1"/>
    <row r="113" s="38" customFormat="1"/>
    <row r="114" s="38" customFormat="1"/>
    <row r="115" s="38" customFormat="1"/>
    <row r="116" s="38" customFormat="1"/>
    <row r="117" s="38" customFormat="1"/>
    <row r="118" s="38" customFormat="1"/>
    <row r="119" s="38" customFormat="1"/>
    <row r="120" s="38" customFormat="1"/>
    <row r="121" s="38" customFormat="1"/>
    <row r="122" s="38" customFormat="1"/>
    <row r="123" s="38" customFormat="1"/>
    <row r="124" s="38" customFormat="1"/>
    <row r="125" s="38" customFormat="1"/>
    <row r="126" s="38" customFormat="1"/>
    <row r="127" s="38" customFormat="1"/>
    <row r="128" s="39" customFormat="1" spans="1:9">
      <c r="A128" s="51"/>
      <c r="B128" s="51"/>
      <c r="C128" s="51"/>
      <c r="D128" s="51"/>
      <c r="E128" s="51"/>
      <c r="F128" s="51"/>
      <c r="G128" s="51"/>
      <c r="H128" s="51"/>
      <c r="I128" s="51"/>
    </row>
    <row r="129" s="39" customFormat="1" spans="1:9">
      <c r="A129" s="52"/>
      <c r="B129" s="52"/>
      <c r="C129" s="52"/>
      <c r="D129" s="52"/>
      <c r="E129" s="52"/>
      <c r="F129" s="52"/>
      <c r="G129" s="52"/>
      <c r="H129" s="52"/>
      <c r="I129" s="52"/>
    </row>
    <row r="130" s="39" customFormat="1" spans="1:9">
      <c r="A130" s="52"/>
      <c r="B130" s="52"/>
      <c r="C130" s="52"/>
      <c r="D130" s="52"/>
      <c r="E130" s="52"/>
      <c r="F130" s="52"/>
      <c r="G130" s="52"/>
      <c r="H130" s="52"/>
      <c r="I130" s="52"/>
    </row>
    <row r="131" s="39" customFormat="1" spans="1:9">
      <c r="A131" s="52"/>
      <c r="B131" s="52"/>
      <c r="C131" s="52"/>
      <c r="D131" s="52"/>
      <c r="E131" s="52"/>
      <c r="F131" s="52"/>
      <c r="G131" s="52"/>
      <c r="H131" s="52"/>
      <c r="I131" s="52"/>
    </row>
    <row r="132" s="39" customFormat="1" spans="1:9">
      <c r="A132" s="52"/>
      <c r="B132" s="52"/>
      <c r="C132" s="52"/>
      <c r="D132" s="52"/>
      <c r="E132" s="52"/>
      <c r="F132" s="52"/>
      <c r="G132" s="52"/>
      <c r="H132" s="52"/>
      <c r="I132" s="52"/>
    </row>
    <row r="133" s="39" customFormat="1" spans="1:9">
      <c r="A133" s="52"/>
      <c r="B133" s="52"/>
      <c r="C133" s="52"/>
      <c r="D133" s="52"/>
      <c r="E133" s="52"/>
      <c r="F133" s="52"/>
      <c r="G133" s="52"/>
      <c r="H133" s="52"/>
      <c r="I133" s="52"/>
    </row>
    <row r="134" s="39" customFormat="1" spans="1:9">
      <c r="A134" s="52"/>
      <c r="B134" s="52"/>
      <c r="C134" s="52"/>
      <c r="D134" s="52"/>
      <c r="E134" s="52"/>
      <c r="F134" s="52"/>
      <c r="G134" s="52"/>
      <c r="H134" s="52"/>
      <c r="I134" s="52"/>
    </row>
    <row r="135" s="39" customFormat="1" spans="1:9">
      <c r="A135" s="52"/>
      <c r="B135" s="52"/>
      <c r="C135" s="52"/>
      <c r="D135" s="52"/>
      <c r="E135" s="52"/>
      <c r="F135" s="52"/>
      <c r="G135" s="52"/>
      <c r="H135" s="52"/>
      <c r="I135" s="52"/>
    </row>
  </sheetData>
  <mergeCells count="4">
    <mergeCell ref="A1:I1"/>
    <mergeCell ref="A2:I2"/>
    <mergeCell ref="G85:H85"/>
    <mergeCell ref="G87:H87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9"/>
  <sheetViews>
    <sheetView topLeftCell="A29" workbookViewId="0">
      <selection activeCell="K55" sqref="K55"/>
    </sheetView>
  </sheetViews>
  <sheetFormatPr defaultColWidth="9" defaultRowHeight="14.25"/>
  <cols>
    <col min="1" max="1" width="10.425" style="39" customWidth="1"/>
    <col min="2" max="2" width="19.2833333333333" style="39" customWidth="1"/>
    <col min="3" max="3" width="9" style="39"/>
    <col min="4" max="4" width="10.2833333333333" style="39" customWidth="1"/>
    <col min="5" max="5" width="13.2833333333333" style="39" customWidth="1"/>
    <col min="6" max="6" width="11.2833333333333" style="39" customWidth="1"/>
    <col min="7" max="7" width="20.8583333333333" style="39" customWidth="1"/>
    <col min="8" max="8" width="11.8583333333333" style="39" customWidth="1"/>
    <col min="9" max="9" width="13.7083333333333" style="39" customWidth="1"/>
    <col min="10" max="16384" width="9" style="39"/>
  </cols>
  <sheetData>
    <row r="1" s="39" customFormat="1" ht="22.5" spans="1:9">
      <c r="A1" s="4" t="s">
        <v>0</v>
      </c>
      <c r="B1" s="5"/>
      <c r="C1" s="5"/>
      <c r="D1" s="5"/>
      <c r="E1" s="5"/>
      <c r="F1" s="5"/>
      <c r="G1" s="5"/>
      <c r="H1" s="5"/>
      <c r="I1" s="18"/>
    </row>
    <row r="2" s="39" customFormat="1" spans="1:9">
      <c r="A2" s="6" t="s">
        <v>192</v>
      </c>
      <c r="B2" s="7"/>
      <c r="C2" s="7"/>
      <c r="D2" s="7"/>
      <c r="E2" s="7"/>
      <c r="F2" s="7"/>
      <c r="G2" s="7"/>
      <c r="H2" s="7"/>
      <c r="I2" s="19"/>
    </row>
    <row r="3" s="39" customFormat="1" spans="1:9">
      <c r="A3" s="54" t="s">
        <v>2</v>
      </c>
      <c r="B3" s="55" t="s">
        <v>3</v>
      </c>
      <c r="C3" s="55" t="s">
        <v>4</v>
      </c>
      <c r="D3" s="55" t="s">
        <v>5</v>
      </c>
      <c r="E3" s="55" t="s">
        <v>6</v>
      </c>
      <c r="F3" s="55" t="s">
        <v>7</v>
      </c>
      <c r="G3" s="55" t="s">
        <v>8</v>
      </c>
      <c r="H3" s="55" t="s">
        <v>9</v>
      </c>
      <c r="I3" s="57" t="s">
        <v>10</v>
      </c>
    </row>
    <row r="4" s="39" customFormat="1" spans="1:9">
      <c r="A4" s="10">
        <v>42646</v>
      </c>
      <c r="B4" s="11" t="s">
        <v>56</v>
      </c>
      <c r="C4" s="11" t="s">
        <v>12</v>
      </c>
      <c r="D4" s="11">
        <v>100</v>
      </c>
      <c r="E4" s="11">
        <v>30935</v>
      </c>
      <c r="F4" s="11">
        <v>31026</v>
      </c>
      <c r="G4" s="11">
        <v>30835</v>
      </c>
      <c r="H4" s="11">
        <v>30970</v>
      </c>
      <c r="I4" s="21">
        <f t="shared" ref="I4:I9" si="0">(E4-H4)*D4</f>
        <v>-3500</v>
      </c>
    </row>
    <row r="5" s="39" customFormat="1" spans="1:9">
      <c r="A5" s="12">
        <v>42646</v>
      </c>
      <c r="B5" s="13" t="s">
        <v>29</v>
      </c>
      <c r="C5" s="13" t="s">
        <v>15</v>
      </c>
      <c r="D5" s="13">
        <v>5000</v>
      </c>
      <c r="E5" s="13">
        <v>157.3</v>
      </c>
      <c r="F5" s="13">
        <v>156.75</v>
      </c>
      <c r="G5" s="13">
        <v>158.3</v>
      </c>
      <c r="H5" s="13">
        <v>158.3</v>
      </c>
      <c r="I5" s="22">
        <f>(H5-E5)*D5</f>
        <v>5000</v>
      </c>
    </row>
    <row r="6" s="39" customFormat="1" spans="1:9">
      <c r="A6" s="12">
        <v>42646</v>
      </c>
      <c r="B6" s="13" t="s">
        <v>14</v>
      </c>
      <c r="C6" s="13" t="s">
        <v>15</v>
      </c>
      <c r="D6" s="13">
        <v>100</v>
      </c>
      <c r="E6" s="13">
        <v>3195</v>
      </c>
      <c r="F6" s="13">
        <v>3174</v>
      </c>
      <c r="G6" s="13">
        <v>3230</v>
      </c>
      <c r="H6" s="13">
        <v>3230</v>
      </c>
      <c r="I6" s="22">
        <f>(H6-E6)*D6</f>
        <v>3500</v>
      </c>
    </row>
    <row r="7" s="39" customFormat="1" spans="1:9">
      <c r="A7" s="12">
        <v>42646</v>
      </c>
      <c r="B7" s="13" t="s">
        <v>56</v>
      </c>
      <c r="C7" s="13" t="s">
        <v>12</v>
      </c>
      <c r="D7" s="13">
        <v>100</v>
      </c>
      <c r="E7" s="13">
        <v>30988</v>
      </c>
      <c r="F7" s="13">
        <v>31068</v>
      </c>
      <c r="G7" s="13">
        <v>30880</v>
      </c>
      <c r="H7" s="13">
        <v>30905</v>
      </c>
      <c r="I7" s="22">
        <f t="shared" si="0"/>
        <v>8300</v>
      </c>
    </row>
    <row r="8" s="39" customFormat="1" spans="1:9">
      <c r="A8" s="12">
        <v>42647</v>
      </c>
      <c r="B8" s="13" t="s">
        <v>11</v>
      </c>
      <c r="C8" s="13" t="s">
        <v>22</v>
      </c>
      <c r="D8" s="13">
        <v>5000</v>
      </c>
      <c r="E8" s="13">
        <v>139.45</v>
      </c>
      <c r="F8" s="13">
        <v>140.2</v>
      </c>
      <c r="G8" s="13">
        <v>138.5</v>
      </c>
      <c r="H8" s="13">
        <v>138.5</v>
      </c>
      <c r="I8" s="22">
        <f t="shared" si="0"/>
        <v>4749.99999999994</v>
      </c>
    </row>
    <row r="9" s="39" customFormat="1" spans="1:9">
      <c r="A9" s="12">
        <v>42647</v>
      </c>
      <c r="B9" s="13" t="s">
        <v>17</v>
      </c>
      <c r="C9" s="13" t="s">
        <v>12</v>
      </c>
      <c r="D9" s="13">
        <v>100</v>
      </c>
      <c r="E9" s="13">
        <v>30820</v>
      </c>
      <c r="F9" s="13">
        <v>30905</v>
      </c>
      <c r="G9" s="13" t="s">
        <v>193</v>
      </c>
      <c r="H9" s="13">
        <v>30600</v>
      </c>
      <c r="I9" s="22">
        <f t="shared" si="0"/>
        <v>22000</v>
      </c>
    </row>
    <row r="10" s="1" customFormat="1" spans="1:9">
      <c r="A10" s="12">
        <v>42648</v>
      </c>
      <c r="B10" s="13" t="s">
        <v>56</v>
      </c>
      <c r="C10" s="13" t="s">
        <v>12</v>
      </c>
      <c r="D10" s="13">
        <v>100</v>
      </c>
      <c r="E10" s="13">
        <v>30043</v>
      </c>
      <c r="F10" s="13">
        <v>30143</v>
      </c>
      <c r="G10" s="13" t="s">
        <v>194</v>
      </c>
      <c r="H10" s="13">
        <v>30043</v>
      </c>
      <c r="I10" s="22">
        <v>0</v>
      </c>
    </row>
    <row r="11" s="39" customFormat="1" spans="1:9">
      <c r="A11" s="12">
        <v>42648</v>
      </c>
      <c r="B11" s="13" t="s">
        <v>118</v>
      </c>
      <c r="C11" s="13" t="s">
        <v>12</v>
      </c>
      <c r="D11" s="13">
        <v>1250</v>
      </c>
      <c r="E11" s="13">
        <v>199</v>
      </c>
      <c r="F11" s="13">
        <v>201.6</v>
      </c>
      <c r="G11" s="13">
        <v>195.6</v>
      </c>
      <c r="H11" s="13">
        <v>195.6</v>
      </c>
      <c r="I11" s="22">
        <f t="shared" ref="I11:I15" si="1">(E11-H11)*D11</f>
        <v>4250.00000000001</v>
      </c>
    </row>
    <row r="12" s="39" customFormat="1" spans="1:9">
      <c r="A12" s="10">
        <v>42648</v>
      </c>
      <c r="B12" s="11" t="s">
        <v>19</v>
      </c>
      <c r="C12" s="11" t="s">
        <v>12</v>
      </c>
      <c r="D12" s="11">
        <v>30</v>
      </c>
      <c r="E12" s="11">
        <v>42850</v>
      </c>
      <c r="F12" s="11">
        <v>43055</v>
      </c>
      <c r="G12" s="11">
        <v>42350</v>
      </c>
      <c r="H12" s="11">
        <v>43055</v>
      </c>
      <c r="I12" s="21">
        <f t="shared" si="1"/>
        <v>-6150</v>
      </c>
    </row>
    <row r="13" s="39" customFormat="1" spans="1:9">
      <c r="A13" s="12">
        <v>42648</v>
      </c>
      <c r="B13" s="13" t="s">
        <v>29</v>
      </c>
      <c r="C13" s="13" t="s">
        <v>62</v>
      </c>
      <c r="D13" s="13">
        <v>5000</v>
      </c>
      <c r="E13" s="13">
        <v>158</v>
      </c>
      <c r="F13" s="13">
        <v>157.3</v>
      </c>
      <c r="G13" s="13">
        <v>159.5</v>
      </c>
      <c r="H13" s="13">
        <v>158.5</v>
      </c>
      <c r="I13" s="22">
        <f>(H13-E13)*D13</f>
        <v>2500</v>
      </c>
    </row>
    <row r="14" s="39" customFormat="1" spans="1:9">
      <c r="A14" s="12">
        <v>42648</v>
      </c>
      <c r="B14" s="13" t="s">
        <v>21</v>
      </c>
      <c r="C14" s="13" t="s">
        <v>12</v>
      </c>
      <c r="D14" s="13">
        <v>100</v>
      </c>
      <c r="E14" s="13">
        <v>30110</v>
      </c>
      <c r="F14" s="13">
        <v>30210</v>
      </c>
      <c r="G14" s="13">
        <v>29970</v>
      </c>
      <c r="H14" s="13">
        <v>29970</v>
      </c>
      <c r="I14" s="22">
        <f t="shared" si="1"/>
        <v>14000</v>
      </c>
    </row>
    <row r="15" s="39" customFormat="1" spans="1:9">
      <c r="A15" s="12">
        <v>42648</v>
      </c>
      <c r="B15" s="13" t="s">
        <v>59</v>
      </c>
      <c r="C15" s="13" t="s">
        <v>12</v>
      </c>
      <c r="D15" s="13">
        <v>30</v>
      </c>
      <c r="E15" s="13">
        <v>43050</v>
      </c>
      <c r="F15" s="13">
        <v>43300</v>
      </c>
      <c r="G15" s="13">
        <v>42500</v>
      </c>
      <c r="H15" s="13">
        <v>42500</v>
      </c>
      <c r="I15" s="22">
        <f t="shared" si="1"/>
        <v>16500</v>
      </c>
    </row>
    <row r="16" s="39" customFormat="1" spans="1:9">
      <c r="A16" s="12">
        <v>42648</v>
      </c>
      <c r="B16" s="13" t="s">
        <v>14</v>
      </c>
      <c r="C16" s="13" t="s">
        <v>62</v>
      </c>
      <c r="D16" s="13">
        <v>100</v>
      </c>
      <c r="E16" s="13">
        <v>3317</v>
      </c>
      <c r="F16" s="13">
        <v>3274</v>
      </c>
      <c r="G16" s="13">
        <v>3387</v>
      </c>
      <c r="H16" s="13">
        <v>3353</v>
      </c>
      <c r="I16" s="22">
        <f>(H16-E16)*D16</f>
        <v>3600</v>
      </c>
    </row>
    <row r="17" s="39" customFormat="1" spans="1:9">
      <c r="A17" s="12">
        <v>42649</v>
      </c>
      <c r="B17" s="13" t="s">
        <v>19</v>
      </c>
      <c r="C17" s="13" t="s">
        <v>12</v>
      </c>
      <c r="D17" s="13">
        <v>30</v>
      </c>
      <c r="E17" s="13">
        <v>42685</v>
      </c>
      <c r="F17" s="13">
        <v>42935</v>
      </c>
      <c r="G17" s="13">
        <v>42385</v>
      </c>
      <c r="H17" s="13">
        <v>42385</v>
      </c>
      <c r="I17" s="22">
        <f t="shared" ref="I17:I19" si="2">(E17-H17)*D17</f>
        <v>9000</v>
      </c>
    </row>
    <row r="18" s="53" customFormat="1" ht="15" spans="1:9">
      <c r="A18" s="12">
        <v>42649</v>
      </c>
      <c r="B18" s="13" t="s">
        <v>11</v>
      </c>
      <c r="C18" s="13" t="s">
        <v>12</v>
      </c>
      <c r="D18" s="13">
        <v>5000</v>
      </c>
      <c r="E18" s="13">
        <v>136.9</v>
      </c>
      <c r="F18" s="13">
        <v>137.65</v>
      </c>
      <c r="G18" s="13">
        <v>135.9</v>
      </c>
      <c r="H18" s="13">
        <v>135.85</v>
      </c>
      <c r="I18" s="22">
        <f t="shared" si="2"/>
        <v>5250.00000000006</v>
      </c>
    </row>
    <row r="19" s="39" customFormat="1" spans="1:9">
      <c r="A19" s="12">
        <v>42649</v>
      </c>
      <c r="B19" s="13" t="s">
        <v>56</v>
      </c>
      <c r="C19" s="13" t="s">
        <v>12</v>
      </c>
      <c r="D19" s="13">
        <v>100</v>
      </c>
      <c r="E19" s="13">
        <v>29855</v>
      </c>
      <c r="F19" s="13">
        <v>29955</v>
      </c>
      <c r="G19" s="13">
        <v>29705</v>
      </c>
      <c r="H19" s="13">
        <v>29705</v>
      </c>
      <c r="I19" s="22">
        <f t="shared" si="2"/>
        <v>15000</v>
      </c>
    </row>
    <row r="20" s="39" customFormat="1" ht="15" spans="1:9">
      <c r="A20" s="10">
        <v>42649</v>
      </c>
      <c r="B20" s="11" t="s">
        <v>27</v>
      </c>
      <c r="C20" s="11" t="s">
        <v>62</v>
      </c>
      <c r="D20" s="11">
        <v>1250</v>
      </c>
      <c r="E20" s="44">
        <v>205</v>
      </c>
      <c r="F20" s="44">
        <v>202</v>
      </c>
      <c r="G20" s="44">
        <v>208</v>
      </c>
      <c r="H20" s="11">
        <v>202</v>
      </c>
      <c r="I20" s="21">
        <f>(H20-E20)*D20</f>
        <v>-3750</v>
      </c>
    </row>
    <row r="21" s="39" customFormat="1" ht="15" spans="1:9">
      <c r="A21" s="10">
        <v>42650</v>
      </c>
      <c r="B21" s="11" t="s">
        <v>56</v>
      </c>
      <c r="C21" s="44" t="s">
        <v>22</v>
      </c>
      <c r="D21" s="44">
        <v>100</v>
      </c>
      <c r="E21" s="44">
        <v>29660</v>
      </c>
      <c r="F21" s="44">
        <v>29731</v>
      </c>
      <c r="G21" s="11" t="s">
        <v>195</v>
      </c>
      <c r="H21" s="11">
        <v>29676</v>
      </c>
      <c r="I21" s="21">
        <f t="shared" ref="I21:I34" si="3">(E21-H21)*D21</f>
        <v>-1600</v>
      </c>
    </row>
    <row r="22" s="39" customFormat="1" ht="15" spans="1:9">
      <c r="A22" s="10">
        <v>42650</v>
      </c>
      <c r="B22" s="44" t="s">
        <v>59</v>
      </c>
      <c r="C22" s="44" t="s">
        <v>12</v>
      </c>
      <c r="D22" s="44">
        <v>30</v>
      </c>
      <c r="E22" s="44">
        <v>41650</v>
      </c>
      <c r="F22" s="44">
        <v>41955</v>
      </c>
      <c r="G22" s="44">
        <v>40600</v>
      </c>
      <c r="H22" s="11">
        <v>41955</v>
      </c>
      <c r="I22" s="21">
        <f t="shared" si="3"/>
        <v>-9150</v>
      </c>
    </row>
    <row r="23" s="39" customFormat="1" spans="1:9">
      <c r="A23" s="10">
        <v>42650</v>
      </c>
      <c r="B23" s="11" t="s">
        <v>11</v>
      </c>
      <c r="C23" s="11" t="s">
        <v>15</v>
      </c>
      <c r="D23" s="11">
        <v>5000</v>
      </c>
      <c r="E23" s="11">
        <v>137.55</v>
      </c>
      <c r="F23" s="11">
        <v>136.95</v>
      </c>
      <c r="G23" s="11">
        <v>138.55</v>
      </c>
      <c r="H23" s="11">
        <v>137.45</v>
      </c>
      <c r="I23" s="21">
        <f>(H23-E23)*D23</f>
        <v>-500.000000000114</v>
      </c>
    </row>
    <row r="24" s="39" customFormat="1" ht="15" spans="1:9">
      <c r="A24" s="12">
        <v>42650</v>
      </c>
      <c r="B24" s="41" t="s">
        <v>29</v>
      </c>
      <c r="C24" s="41" t="s">
        <v>12</v>
      </c>
      <c r="D24" s="41">
        <v>5000</v>
      </c>
      <c r="E24" s="41">
        <v>155.35</v>
      </c>
      <c r="F24" s="41">
        <v>156.05</v>
      </c>
      <c r="G24" s="41">
        <v>154.35</v>
      </c>
      <c r="H24" s="13">
        <v>155.35</v>
      </c>
      <c r="I24" s="22">
        <f t="shared" si="3"/>
        <v>0</v>
      </c>
    </row>
    <row r="25" s="1" customFormat="1" ht="15" spans="1:9">
      <c r="A25" s="12">
        <v>42650</v>
      </c>
      <c r="B25" s="41" t="s">
        <v>21</v>
      </c>
      <c r="C25" s="41" t="s">
        <v>12</v>
      </c>
      <c r="D25" s="41">
        <v>100</v>
      </c>
      <c r="E25" s="41">
        <v>29800</v>
      </c>
      <c r="F25" s="41">
        <v>29910</v>
      </c>
      <c r="G25" s="41">
        <v>29550</v>
      </c>
      <c r="H25" s="13">
        <v>29800</v>
      </c>
      <c r="I25" s="22">
        <f t="shared" si="3"/>
        <v>0</v>
      </c>
    </row>
    <row r="26" s="39" customFormat="1" ht="15" spans="1:9">
      <c r="A26" s="10">
        <v>42653</v>
      </c>
      <c r="B26" s="44" t="s">
        <v>37</v>
      </c>
      <c r="C26" s="44" t="s">
        <v>12</v>
      </c>
      <c r="D26" s="44">
        <v>30</v>
      </c>
      <c r="E26" s="44">
        <v>42500</v>
      </c>
      <c r="F26" s="44">
        <v>42580</v>
      </c>
      <c r="G26" s="44">
        <v>42050</v>
      </c>
      <c r="H26" s="11">
        <v>42580</v>
      </c>
      <c r="I26" s="21">
        <f t="shared" si="3"/>
        <v>-2400</v>
      </c>
    </row>
    <row r="27" s="39" customFormat="1" ht="15" spans="1:9">
      <c r="A27" s="12">
        <v>42656</v>
      </c>
      <c r="B27" s="41" t="s">
        <v>17</v>
      </c>
      <c r="C27" s="41" t="s">
        <v>22</v>
      </c>
      <c r="D27" s="41">
        <v>100</v>
      </c>
      <c r="E27" s="41">
        <v>29835</v>
      </c>
      <c r="F27" s="41">
        <v>29886</v>
      </c>
      <c r="G27" s="41" t="s">
        <v>196</v>
      </c>
      <c r="H27" s="13">
        <v>29755</v>
      </c>
      <c r="I27" s="22">
        <f t="shared" si="3"/>
        <v>8000</v>
      </c>
    </row>
    <row r="28" s="39" customFormat="1" ht="15" spans="1:9">
      <c r="A28" s="12">
        <v>42656</v>
      </c>
      <c r="B28" s="41" t="s">
        <v>40</v>
      </c>
      <c r="C28" s="41" t="s">
        <v>12</v>
      </c>
      <c r="D28" s="41">
        <v>5000</v>
      </c>
      <c r="E28" s="41">
        <v>149.5</v>
      </c>
      <c r="F28" s="41">
        <v>150.3</v>
      </c>
      <c r="G28" s="41">
        <v>148.5</v>
      </c>
      <c r="H28" s="13">
        <v>149.5</v>
      </c>
      <c r="I28" s="22">
        <f t="shared" si="3"/>
        <v>0</v>
      </c>
    </row>
    <row r="29" s="39" customFormat="1" ht="15" spans="1:9">
      <c r="A29" s="12">
        <v>42656</v>
      </c>
      <c r="B29" s="41" t="s">
        <v>14</v>
      </c>
      <c r="C29" s="41" t="s">
        <v>12</v>
      </c>
      <c r="D29" s="41">
        <v>100</v>
      </c>
      <c r="E29" s="41">
        <v>3370</v>
      </c>
      <c r="F29" s="41">
        <v>3405</v>
      </c>
      <c r="G29" s="41" t="s">
        <v>197</v>
      </c>
      <c r="H29" s="13">
        <v>3330</v>
      </c>
      <c r="I29" s="22">
        <f t="shared" si="3"/>
        <v>4000</v>
      </c>
    </row>
    <row r="30" s="39" customFormat="1" ht="15" spans="1:9">
      <c r="A30" s="12">
        <v>42656</v>
      </c>
      <c r="B30" s="41" t="s">
        <v>27</v>
      </c>
      <c r="C30" s="41" t="s">
        <v>12</v>
      </c>
      <c r="D30" s="41">
        <v>1250</v>
      </c>
      <c r="E30" s="41">
        <v>215.5</v>
      </c>
      <c r="F30" s="41">
        <v>218.5</v>
      </c>
      <c r="G30" s="41">
        <v>212.5</v>
      </c>
      <c r="H30" s="13">
        <v>212.5</v>
      </c>
      <c r="I30" s="22">
        <f t="shared" si="3"/>
        <v>3750</v>
      </c>
    </row>
    <row r="31" s="39" customFormat="1" ht="15" spans="1:9">
      <c r="A31" s="12">
        <v>42657</v>
      </c>
      <c r="B31" s="41" t="s">
        <v>17</v>
      </c>
      <c r="C31" s="41" t="s">
        <v>12</v>
      </c>
      <c r="D31" s="41">
        <v>100</v>
      </c>
      <c r="E31" s="41">
        <v>29667</v>
      </c>
      <c r="F31" s="41">
        <v>29733</v>
      </c>
      <c r="G31" s="41" t="s">
        <v>198</v>
      </c>
      <c r="H31" s="13">
        <v>29567</v>
      </c>
      <c r="I31" s="22">
        <f t="shared" si="3"/>
        <v>10000</v>
      </c>
    </row>
    <row r="32" s="39" customFormat="1" ht="15" spans="1:9">
      <c r="A32" s="12">
        <v>42657</v>
      </c>
      <c r="B32" s="41" t="s">
        <v>29</v>
      </c>
      <c r="C32" s="41" t="s">
        <v>22</v>
      </c>
      <c r="D32" s="41">
        <v>5000</v>
      </c>
      <c r="E32" s="41">
        <v>149.95</v>
      </c>
      <c r="F32" s="41">
        <v>150.75</v>
      </c>
      <c r="G32" s="41">
        <v>148.95</v>
      </c>
      <c r="H32" s="13">
        <v>149.25</v>
      </c>
      <c r="I32" s="22">
        <f t="shared" si="3"/>
        <v>3499.99999999994</v>
      </c>
    </row>
    <row r="33" s="39" customFormat="1" spans="1:9">
      <c r="A33" s="12">
        <v>42660</v>
      </c>
      <c r="B33" s="13" t="s">
        <v>14</v>
      </c>
      <c r="C33" s="13" t="s">
        <v>12</v>
      </c>
      <c r="D33" s="13">
        <v>100</v>
      </c>
      <c r="E33" s="13">
        <v>3350</v>
      </c>
      <c r="F33" s="13">
        <v>3381</v>
      </c>
      <c r="G33" s="13">
        <v>3305</v>
      </c>
      <c r="H33" s="13">
        <v>3315</v>
      </c>
      <c r="I33" s="22">
        <f t="shared" si="3"/>
        <v>3500</v>
      </c>
    </row>
    <row r="34" s="39" customFormat="1" ht="15" spans="1:9">
      <c r="A34" s="10">
        <v>42661</v>
      </c>
      <c r="B34" s="44" t="s">
        <v>59</v>
      </c>
      <c r="C34" s="44" t="s">
        <v>12</v>
      </c>
      <c r="D34" s="44">
        <v>30</v>
      </c>
      <c r="E34" s="44">
        <v>42130</v>
      </c>
      <c r="F34" s="44">
        <v>42320</v>
      </c>
      <c r="G34" s="44">
        <v>41850</v>
      </c>
      <c r="H34" s="11">
        <v>42320</v>
      </c>
      <c r="I34" s="21">
        <f t="shared" si="3"/>
        <v>-5700</v>
      </c>
    </row>
    <row r="35" s="1" customFormat="1" spans="1:9">
      <c r="A35" s="12">
        <v>42661</v>
      </c>
      <c r="B35" s="13" t="s">
        <v>17</v>
      </c>
      <c r="C35" s="13" t="s">
        <v>15</v>
      </c>
      <c r="D35" s="13">
        <v>100</v>
      </c>
      <c r="E35" s="13">
        <v>29770</v>
      </c>
      <c r="F35" s="13">
        <v>29700</v>
      </c>
      <c r="G35" s="13">
        <v>29870</v>
      </c>
      <c r="H35" s="13">
        <v>29770</v>
      </c>
      <c r="I35" s="22">
        <f t="shared" ref="I35:I40" si="4">(H35-E35)*D35</f>
        <v>0</v>
      </c>
    </row>
    <row r="36" s="39" customFormat="1" spans="1:9">
      <c r="A36" s="12">
        <v>42661</v>
      </c>
      <c r="B36" s="13" t="s">
        <v>79</v>
      </c>
      <c r="C36" s="13" t="s">
        <v>15</v>
      </c>
      <c r="D36" s="13">
        <v>5000</v>
      </c>
      <c r="E36" s="13">
        <v>152.8</v>
      </c>
      <c r="F36" s="13">
        <v>152.1</v>
      </c>
      <c r="G36" s="13">
        <v>153.8</v>
      </c>
      <c r="H36" s="13">
        <v>153.6</v>
      </c>
      <c r="I36" s="22">
        <f t="shared" si="4"/>
        <v>3999.99999999991</v>
      </c>
    </row>
    <row r="37" s="39" customFormat="1" spans="1:9">
      <c r="A37" s="12">
        <v>42661</v>
      </c>
      <c r="B37" s="13" t="s">
        <v>17</v>
      </c>
      <c r="C37" s="13" t="s">
        <v>12</v>
      </c>
      <c r="D37" s="13">
        <v>100</v>
      </c>
      <c r="E37" s="13">
        <v>29820</v>
      </c>
      <c r="F37" s="13">
        <v>29910</v>
      </c>
      <c r="G37" s="13">
        <v>29720</v>
      </c>
      <c r="H37" s="13">
        <v>29730</v>
      </c>
      <c r="I37" s="22">
        <f t="shared" ref="I37:I39" si="5">(E37-H37)*D37</f>
        <v>9000</v>
      </c>
    </row>
    <row r="38" s="39" customFormat="1" spans="1:9">
      <c r="A38" s="12">
        <v>42662</v>
      </c>
      <c r="B38" s="13" t="s">
        <v>11</v>
      </c>
      <c r="C38" s="13" t="s">
        <v>12</v>
      </c>
      <c r="D38" s="13">
        <v>5000</v>
      </c>
      <c r="E38" s="13">
        <v>131.2</v>
      </c>
      <c r="F38" s="13">
        <v>132.2</v>
      </c>
      <c r="G38" s="13">
        <v>130.2</v>
      </c>
      <c r="H38" s="13">
        <v>131.05</v>
      </c>
      <c r="I38" s="22">
        <f t="shared" si="5"/>
        <v>749.999999999886</v>
      </c>
    </row>
    <row r="39" s="39" customFormat="1" spans="1:9">
      <c r="A39" s="79">
        <v>42662</v>
      </c>
      <c r="B39" s="80" t="s">
        <v>79</v>
      </c>
      <c r="C39" s="80" t="s">
        <v>12</v>
      </c>
      <c r="D39" s="80">
        <v>5000</v>
      </c>
      <c r="E39" s="80">
        <v>151.85</v>
      </c>
      <c r="F39" s="80">
        <v>152.85</v>
      </c>
      <c r="G39" s="80">
        <v>150.85</v>
      </c>
      <c r="H39" s="80">
        <v>151.85</v>
      </c>
      <c r="I39" s="81">
        <f t="shared" si="5"/>
        <v>0</v>
      </c>
    </row>
    <row r="40" s="53" customFormat="1" ht="15" spans="1:9">
      <c r="A40" s="12">
        <v>42662</v>
      </c>
      <c r="B40" s="13" t="s">
        <v>17</v>
      </c>
      <c r="C40" s="13" t="s">
        <v>15</v>
      </c>
      <c r="D40" s="13">
        <v>100</v>
      </c>
      <c r="E40" s="13">
        <v>29885</v>
      </c>
      <c r="F40" s="13">
        <v>29785</v>
      </c>
      <c r="G40" s="13">
        <v>29985</v>
      </c>
      <c r="H40" s="13">
        <v>29954</v>
      </c>
      <c r="I40" s="22">
        <f t="shared" si="4"/>
        <v>6900</v>
      </c>
    </row>
    <row r="41" s="39" customFormat="1" spans="1:9">
      <c r="A41" s="10">
        <v>42663</v>
      </c>
      <c r="B41" s="11" t="s">
        <v>11</v>
      </c>
      <c r="C41" s="11" t="s">
        <v>12</v>
      </c>
      <c r="D41" s="11">
        <v>5000</v>
      </c>
      <c r="E41" s="11">
        <v>133.3</v>
      </c>
      <c r="F41" s="11">
        <v>134.05</v>
      </c>
      <c r="G41" s="11">
        <v>132.6</v>
      </c>
      <c r="H41" s="11">
        <v>133.4</v>
      </c>
      <c r="I41" s="82">
        <f t="shared" ref="I41:I43" si="6">(E41-H41)*D41</f>
        <v>-499.999999999972</v>
      </c>
    </row>
    <row r="42" s="39" customFormat="1" spans="1:9">
      <c r="A42" s="12">
        <v>42663</v>
      </c>
      <c r="B42" s="13" t="s">
        <v>17</v>
      </c>
      <c r="C42" s="13" t="s">
        <v>12</v>
      </c>
      <c r="D42" s="13">
        <v>100</v>
      </c>
      <c r="E42" s="13">
        <v>30000</v>
      </c>
      <c r="F42" s="13">
        <v>30061</v>
      </c>
      <c r="G42" s="13">
        <v>29910</v>
      </c>
      <c r="H42" s="13">
        <v>30000</v>
      </c>
      <c r="I42" s="81">
        <f t="shared" si="6"/>
        <v>0</v>
      </c>
    </row>
    <row r="43" s="39" customFormat="1" spans="1:9">
      <c r="A43" s="10">
        <v>42664</v>
      </c>
      <c r="B43" s="11" t="s">
        <v>17</v>
      </c>
      <c r="C43" s="11" t="s">
        <v>12</v>
      </c>
      <c r="D43" s="11">
        <v>100</v>
      </c>
      <c r="E43" s="11">
        <v>29885</v>
      </c>
      <c r="F43" s="11">
        <v>29975</v>
      </c>
      <c r="G43" s="11" t="s">
        <v>199</v>
      </c>
      <c r="H43" s="11">
        <v>29975</v>
      </c>
      <c r="I43" s="82">
        <f t="shared" si="6"/>
        <v>-9000</v>
      </c>
    </row>
    <row r="44" s="39" customFormat="1" spans="1:9">
      <c r="A44" s="12">
        <v>42664</v>
      </c>
      <c r="B44" s="13" t="s">
        <v>11</v>
      </c>
      <c r="C44" s="13" t="s">
        <v>62</v>
      </c>
      <c r="D44" s="13">
        <v>5000</v>
      </c>
      <c r="E44" s="13">
        <v>133.8</v>
      </c>
      <c r="F44" s="13">
        <v>132.8</v>
      </c>
      <c r="G44" s="13">
        <v>134.8</v>
      </c>
      <c r="H44" s="13">
        <v>134.8</v>
      </c>
      <c r="I44" s="22">
        <f>(H44-E44)*D44</f>
        <v>5000</v>
      </c>
    </row>
    <row r="45" s="53" customFormat="1" ht="15" spans="1:9">
      <c r="A45" s="12">
        <v>42664</v>
      </c>
      <c r="B45" s="13" t="s">
        <v>14</v>
      </c>
      <c r="C45" s="13" t="s">
        <v>12</v>
      </c>
      <c r="D45" s="13">
        <v>100</v>
      </c>
      <c r="E45" s="13">
        <v>3417</v>
      </c>
      <c r="F45" s="13">
        <v>3447</v>
      </c>
      <c r="G45" s="13">
        <v>3377</v>
      </c>
      <c r="H45" s="13">
        <v>3385</v>
      </c>
      <c r="I45" s="81">
        <f t="shared" ref="I45:I52" si="7">(E45-H45)*D45</f>
        <v>3200</v>
      </c>
    </row>
    <row r="46" s="53" customFormat="1" ht="15" spans="1:9">
      <c r="A46" s="10">
        <v>42667</v>
      </c>
      <c r="B46" s="11" t="s">
        <v>29</v>
      </c>
      <c r="C46" s="11" t="s">
        <v>12</v>
      </c>
      <c r="D46" s="11">
        <v>5000</v>
      </c>
      <c r="E46" s="11">
        <v>151.15</v>
      </c>
      <c r="F46" s="11">
        <v>152.15</v>
      </c>
      <c r="G46" s="11">
        <v>150.15</v>
      </c>
      <c r="H46" s="11">
        <v>151.9</v>
      </c>
      <c r="I46" s="82">
        <f t="shared" si="7"/>
        <v>-3750</v>
      </c>
    </row>
    <row r="47" s="53" customFormat="1" ht="15" spans="1:9">
      <c r="A47" s="12">
        <v>42667</v>
      </c>
      <c r="B47" s="13" t="s">
        <v>45</v>
      </c>
      <c r="C47" s="13" t="s">
        <v>22</v>
      </c>
      <c r="D47" s="13">
        <v>100</v>
      </c>
      <c r="E47" s="13">
        <v>3417</v>
      </c>
      <c r="F47" s="13">
        <v>3443</v>
      </c>
      <c r="G47" s="13">
        <v>3383</v>
      </c>
      <c r="H47" s="13">
        <v>3383</v>
      </c>
      <c r="I47" s="81">
        <f t="shared" si="7"/>
        <v>3400</v>
      </c>
    </row>
    <row r="48" s="53" customFormat="1" ht="15" spans="1:9">
      <c r="A48" s="12">
        <v>42667</v>
      </c>
      <c r="B48" s="13" t="s">
        <v>118</v>
      </c>
      <c r="C48" s="13" t="s">
        <v>12</v>
      </c>
      <c r="D48" s="13">
        <v>1250</v>
      </c>
      <c r="E48" s="13">
        <v>198.8</v>
      </c>
      <c r="F48" s="13">
        <v>201.8</v>
      </c>
      <c r="G48" s="13">
        <v>195.8</v>
      </c>
      <c r="H48" s="13">
        <v>195.8</v>
      </c>
      <c r="I48" s="81">
        <f t="shared" si="7"/>
        <v>3750</v>
      </c>
    </row>
    <row r="49" s="53" customFormat="1" ht="15" spans="1:9">
      <c r="A49" s="12">
        <v>42667</v>
      </c>
      <c r="B49" s="13" t="s">
        <v>11</v>
      </c>
      <c r="C49" s="13" t="s">
        <v>12</v>
      </c>
      <c r="D49" s="13">
        <v>5000</v>
      </c>
      <c r="E49" s="13">
        <v>134.1</v>
      </c>
      <c r="F49" s="13">
        <v>134.85</v>
      </c>
      <c r="G49" s="13">
        <v>133.1</v>
      </c>
      <c r="H49" s="13">
        <v>134.1</v>
      </c>
      <c r="I49" s="81">
        <f t="shared" si="7"/>
        <v>0</v>
      </c>
    </row>
    <row r="50" s="53" customFormat="1" ht="15" spans="1:9">
      <c r="A50" s="10">
        <v>42668</v>
      </c>
      <c r="B50" s="11" t="s">
        <v>21</v>
      </c>
      <c r="C50" s="11" t="s">
        <v>22</v>
      </c>
      <c r="D50" s="11">
        <v>100</v>
      </c>
      <c r="E50" s="11">
        <v>29845</v>
      </c>
      <c r="F50" s="11">
        <v>29876</v>
      </c>
      <c r="G50" s="11">
        <v>29745</v>
      </c>
      <c r="H50" s="11">
        <v>29876</v>
      </c>
      <c r="I50" s="82">
        <f t="shared" si="7"/>
        <v>-3100</v>
      </c>
    </row>
    <row r="51" s="53" customFormat="1" ht="15" spans="1:9">
      <c r="A51" s="12">
        <v>42668</v>
      </c>
      <c r="B51" s="13" t="s">
        <v>14</v>
      </c>
      <c r="C51" s="13" t="s">
        <v>12</v>
      </c>
      <c r="D51" s="13">
        <v>100</v>
      </c>
      <c r="E51" s="13">
        <v>3411</v>
      </c>
      <c r="F51" s="13">
        <v>3436</v>
      </c>
      <c r="G51" s="13">
        <v>3361</v>
      </c>
      <c r="H51" s="13">
        <v>3370</v>
      </c>
      <c r="I51" s="81">
        <f t="shared" si="7"/>
        <v>4100</v>
      </c>
    </row>
    <row r="52" s="39" customFormat="1" spans="1:9">
      <c r="A52" s="12">
        <v>42669</v>
      </c>
      <c r="B52" s="13" t="s">
        <v>27</v>
      </c>
      <c r="C52" s="13" t="s">
        <v>12</v>
      </c>
      <c r="D52" s="13">
        <v>1250</v>
      </c>
      <c r="E52" s="13">
        <v>185</v>
      </c>
      <c r="F52" s="13">
        <v>187.5</v>
      </c>
      <c r="G52" s="13">
        <v>182</v>
      </c>
      <c r="H52" s="13">
        <v>182.2</v>
      </c>
      <c r="I52" s="81">
        <f t="shared" si="7"/>
        <v>3500.00000000001</v>
      </c>
    </row>
    <row r="53" s="39" customFormat="1" ht="15" spans="1:9">
      <c r="A53" s="10">
        <v>42669</v>
      </c>
      <c r="B53" s="44" t="s">
        <v>59</v>
      </c>
      <c r="C53" s="44" t="s">
        <v>15</v>
      </c>
      <c r="D53" s="44">
        <v>30</v>
      </c>
      <c r="E53" s="44">
        <v>42390</v>
      </c>
      <c r="F53" s="44">
        <v>42130</v>
      </c>
      <c r="G53" s="44">
        <v>42690</v>
      </c>
      <c r="H53" s="11">
        <v>42365</v>
      </c>
      <c r="I53" s="21">
        <f>(H53-E53)*D53</f>
        <v>-750</v>
      </c>
    </row>
    <row r="54" s="39" customFormat="1" ht="15" spans="1:9">
      <c r="A54" s="12">
        <v>42669</v>
      </c>
      <c r="B54" s="41" t="s">
        <v>14</v>
      </c>
      <c r="C54" s="41" t="s">
        <v>15</v>
      </c>
      <c r="D54" s="41">
        <v>100</v>
      </c>
      <c r="E54" s="41">
        <v>3285</v>
      </c>
      <c r="F54" s="41">
        <v>3270</v>
      </c>
      <c r="G54" s="41" t="s">
        <v>200</v>
      </c>
      <c r="H54" s="13">
        <v>3355</v>
      </c>
      <c r="I54" s="22">
        <f>(H54-E54)*D54</f>
        <v>7000</v>
      </c>
    </row>
    <row r="55" s="39" customFormat="1" ht="15" spans="1:9">
      <c r="A55" s="10">
        <v>42670</v>
      </c>
      <c r="B55" s="44" t="s">
        <v>118</v>
      </c>
      <c r="C55" s="44" t="s">
        <v>12</v>
      </c>
      <c r="D55" s="44">
        <v>1250</v>
      </c>
      <c r="E55" s="44">
        <v>204.3</v>
      </c>
      <c r="F55" s="44">
        <v>207.3</v>
      </c>
      <c r="G55" s="44" t="s">
        <v>201</v>
      </c>
      <c r="H55" s="11">
        <v>207.3</v>
      </c>
      <c r="I55" s="82">
        <f>(E55-H55)*D55</f>
        <v>-3750</v>
      </c>
    </row>
    <row r="56" s="39" customFormat="1" ht="15" spans="1:9">
      <c r="A56" s="12">
        <v>42670</v>
      </c>
      <c r="B56" s="41" t="s">
        <v>27</v>
      </c>
      <c r="C56" s="41" t="s">
        <v>12</v>
      </c>
      <c r="D56" s="41">
        <v>1250</v>
      </c>
      <c r="E56" s="41">
        <v>207.5</v>
      </c>
      <c r="F56" s="41">
        <v>210.5</v>
      </c>
      <c r="G56" s="41" t="s">
        <v>202</v>
      </c>
      <c r="H56" s="13">
        <v>203.4</v>
      </c>
      <c r="I56" s="81">
        <f>(E56-H56)*D56</f>
        <v>5124.99999999999</v>
      </c>
    </row>
    <row r="57" s="39" customFormat="1" ht="15" spans="1:9">
      <c r="A57" s="12"/>
      <c r="B57" s="41"/>
      <c r="C57" s="41"/>
      <c r="D57" s="41"/>
      <c r="E57" s="41"/>
      <c r="F57" s="41"/>
      <c r="G57" s="41"/>
      <c r="H57" s="13"/>
      <c r="I57" s="22"/>
    </row>
    <row r="58" s="39" customFormat="1" spans="1:9">
      <c r="A58" s="28"/>
      <c r="B58" s="28"/>
      <c r="C58" s="28"/>
      <c r="D58" s="28"/>
      <c r="E58" s="28"/>
      <c r="F58" s="28"/>
      <c r="G58" s="28"/>
      <c r="H58" s="28"/>
      <c r="I58" s="28"/>
    </row>
    <row r="59" s="39" customFormat="1" ht="15" spans="1:9">
      <c r="A59" s="28"/>
      <c r="B59" s="28"/>
      <c r="C59" s="28"/>
      <c r="D59" s="28"/>
      <c r="E59" s="28"/>
      <c r="F59" s="28"/>
      <c r="G59" s="29" t="s">
        <v>121</v>
      </c>
      <c r="H59" s="29"/>
      <c r="I59" s="35">
        <f>SUM(I4:I58)</f>
        <v>148525</v>
      </c>
    </row>
    <row r="60" s="39" customFormat="1" spans="1:9">
      <c r="A60" s="28"/>
      <c r="B60" s="28"/>
      <c r="C60" s="28"/>
      <c r="D60" s="28"/>
      <c r="E60" s="28"/>
      <c r="F60" s="28"/>
      <c r="G60" s="30"/>
      <c r="H60" s="30"/>
      <c r="I60" s="36"/>
    </row>
    <row r="61" s="39" customFormat="1" ht="15" spans="1:9">
      <c r="A61" s="28"/>
      <c r="B61" s="28"/>
      <c r="C61" s="28"/>
      <c r="D61" s="28"/>
      <c r="E61" s="28"/>
      <c r="F61" s="28"/>
      <c r="G61" s="29" t="s">
        <v>122</v>
      </c>
      <c r="H61" s="29"/>
      <c r="I61" s="37">
        <f>39/46</f>
        <v>0.847826086956522</v>
      </c>
    </row>
    <row r="62" s="38" customFormat="1" spans="1:9">
      <c r="A62" s="28"/>
      <c r="B62" s="28"/>
      <c r="C62" s="28"/>
      <c r="D62" s="28"/>
      <c r="E62" s="28"/>
      <c r="F62" s="28"/>
      <c r="G62" s="28"/>
      <c r="H62" s="28"/>
      <c r="I62" s="28"/>
    </row>
    <row r="63" s="38" customFormat="1"/>
    <row r="64" s="38" customFormat="1"/>
    <row r="65" s="38" customFormat="1"/>
    <row r="66" s="38" customFormat="1"/>
    <row r="67" s="38" customFormat="1"/>
    <row r="68" s="38" customFormat="1"/>
    <row r="69" s="38" customFormat="1"/>
    <row r="70" s="38" customFormat="1"/>
    <row r="71" s="38" customFormat="1"/>
    <row r="72" s="38" customFormat="1"/>
    <row r="73" s="38" customFormat="1"/>
    <row r="74" s="38" customFormat="1"/>
    <row r="75" s="38" customFormat="1"/>
    <row r="76" s="38" customFormat="1"/>
    <row r="77" s="38" customFormat="1"/>
    <row r="78" s="38" customFormat="1"/>
    <row r="79" s="38" customFormat="1"/>
    <row r="80" s="38" customFormat="1"/>
    <row r="81" s="38" customFormat="1"/>
    <row r="82" s="38" customFormat="1"/>
    <row r="83" s="38" customFormat="1"/>
    <row r="84" s="38" customFormat="1"/>
    <row r="85" s="38" customFormat="1"/>
    <row r="86" s="38" customFormat="1"/>
    <row r="87" s="38" customFormat="1"/>
    <row r="88" s="38" customFormat="1"/>
    <row r="89" s="38" customFormat="1"/>
    <row r="90" s="38" customFormat="1"/>
    <row r="91" s="38" customFormat="1"/>
    <row r="92" s="38" customFormat="1"/>
    <row r="93" s="38" customFormat="1"/>
    <row r="94" s="38" customFormat="1"/>
    <row r="95" s="38" customFormat="1"/>
    <row r="96" s="38" customFormat="1"/>
    <row r="97" s="38" customFormat="1"/>
    <row r="98" s="38" customFormat="1"/>
    <row r="99" s="38" customFormat="1"/>
    <row r="100" s="38" customFormat="1"/>
    <row r="101" s="38" customFormat="1"/>
    <row r="102" s="39" customFormat="1" spans="1:9">
      <c r="A102" s="51"/>
      <c r="B102" s="51"/>
      <c r="C102" s="51"/>
      <c r="D102" s="51"/>
      <c r="E102" s="51"/>
      <c r="F102" s="51"/>
      <c r="G102" s="51"/>
      <c r="H102" s="51"/>
      <c r="I102" s="51"/>
    </row>
    <row r="103" s="39" customFormat="1" spans="1:9">
      <c r="A103" s="52"/>
      <c r="B103" s="52"/>
      <c r="C103" s="52"/>
      <c r="D103" s="52"/>
      <c r="E103" s="52"/>
      <c r="F103" s="52"/>
      <c r="G103" s="52"/>
      <c r="H103" s="52"/>
      <c r="I103" s="52"/>
    </row>
    <row r="104" s="39" customFormat="1" spans="1:9">
      <c r="A104" s="52"/>
      <c r="B104" s="52"/>
      <c r="C104" s="52"/>
      <c r="D104" s="52"/>
      <c r="E104" s="52"/>
      <c r="F104" s="52"/>
      <c r="G104" s="52"/>
      <c r="H104" s="52"/>
      <c r="I104" s="52"/>
    </row>
    <row r="105" s="39" customFormat="1" spans="1:9">
      <c r="A105" s="52"/>
      <c r="B105" s="52"/>
      <c r="C105" s="52"/>
      <c r="D105" s="52"/>
      <c r="E105" s="52"/>
      <c r="F105" s="52"/>
      <c r="G105" s="52"/>
      <c r="H105" s="52"/>
      <c r="I105" s="52"/>
    </row>
    <row r="106" s="39" customFormat="1" spans="1:9">
      <c r="A106" s="52"/>
      <c r="B106" s="52"/>
      <c r="C106" s="52"/>
      <c r="D106" s="52"/>
      <c r="E106" s="52"/>
      <c r="F106" s="52"/>
      <c r="G106" s="52"/>
      <c r="H106" s="52"/>
      <c r="I106" s="52"/>
    </row>
    <row r="107" s="39" customFormat="1" spans="1:9">
      <c r="A107" s="52"/>
      <c r="B107" s="52"/>
      <c r="C107" s="52"/>
      <c r="D107" s="52"/>
      <c r="E107" s="52"/>
      <c r="F107" s="52"/>
      <c r="G107" s="52"/>
      <c r="H107" s="52"/>
      <c r="I107" s="52"/>
    </row>
    <row r="108" s="39" customFormat="1" spans="1:9">
      <c r="A108" s="52"/>
      <c r="B108" s="52"/>
      <c r="C108" s="52"/>
      <c r="D108" s="52"/>
      <c r="E108" s="52"/>
      <c r="F108" s="52"/>
      <c r="G108" s="52"/>
      <c r="H108" s="52"/>
      <c r="I108" s="52"/>
    </row>
    <row r="109" s="39" customFormat="1" spans="1:9">
      <c r="A109" s="52"/>
      <c r="B109" s="52"/>
      <c r="C109" s="52"/>
      <c r="D109" s="52"/>
      <c r="E109" s="52"/>
      <c r="F109" s="52"/>
      <c r="G109" s="52"/>
      <c r="H109" s="52"/>
      <c r="I109" s="52"/>
    </row>
  </sheetData>
  <mergeCells count="4">
    <mergeCell ref="A1:I1"/>
    <mergeCell ref="A2:I2"/>
    <mergeCell ref="G59:H59"/>
    <mergeCell ref="G61:H6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80"/>
  <sheetViews>
    <sheetView topLeftCell="A31" workbookViewId="0">
      <selection activeCell="K11" sqref="K11"/>
    </sheetView>
  </sheetViews>
  <sheetFormatPr defaultColWidth="9.14166666666667" defaultRowHeight="14.25"/>
  <cols>
    <col min="1" max="1" width="10.425" customWidth="1"/>
    <col min="2" max="2" width="14.575" customWidth="1"/>
    <col min="3" max="3" width="15.575" customWidth="1"/>
    <col min="4" max="4" width="13.575" customWidth="1"/>
    <col min="5" max="5" width="14.1416666666667" customWidth="1"/>
    <col min="6" max="6" width="12.7166666666667" customWidth="1"/>
    <col min="7" max="7" width="15.8583333333333" customWidth="1"/>
    <col min="8" max="9" width="14.7166666666667" customWidth="1"/>
  </cols>
  <sheetData>
    <row r="2" customFormat="1" ht="22.5" spans="1:9">
      <c r="A2" s="4" t="s">
        <v>0</v>
      </c>
      <c r="B2" s="5"/>
      <c r="C2" s="5"/>
      <c r="D2" s="5"/>
      <c r="E2" s="5"/>
      <c r="F2" s="5"/>
      <c r="G2" s="5"/>
      <c r="H2" s="5"/>
      <c r="I2" s="18"/>
    </row>
    <row r="3" customFormat="1" spans="1:9">
      <c r="A3" s="6" t="s">
        <v>203</v>
      </c>
      <c r="B3" s="7"/>
      <c r="C3" s="7"/>
      <c r="D3" s="7"/>
      <c r="E3" s="7"/>
      <c r="F3" s="7"/>
      <c r="G3" s="7"/>
      <c r="H3" s="7"/>
      <c r="I3" s="19"/>
    </row>
    <row r="4" customFormat="1" spans="1:9">
      <c r="A4" s="54" t="s">
        <v>2</v>
      </c>
      <c r="B4" s="55" t="s">
        <v>3</v>
      </c>
      <c r="C4" s="55" t="s">
        <v>4</v>
      </c>
      <c r="D4" s="55" t="s">
        <v>5</v>
      </c>
      <c r="E4" s="55" t="s">
        <v>6</v>
      </c>
      <c r="F4" s="55" t="s">
        <v>7</v>
      </c>
      <c r="G4" s="55" t="s">
        <v>8</v>
      </c>
      <c r="H4" s="55" t="s">
        <v>9</v>
      </c>
      <c r="I4" s="57" t="s">
        <v>10</v>
      </c>
    </row>
    <row r="6" customFormat="1" spans="1:9">
      <c r="A6" s="12">
        <v>42614</v>
      </c>
      <c r="B6" s="13" t="s">
        <v>17</v>
      </c>
      <c r="C6" s="13" t="s">
        <v>12</v>
      </c>
      <c r="D6" s="13">
        <v>100</v>
      </c>
      <c r="E6" s="13">
        <v>30700</v>
      </c>
      <c r="F6" s="13">
        <v>30755</v>
      </c>
      <c r="G6" s="13">
        <v>30640</v>
      </c>
      <c r="H6" s="13">
        <v>30640</v>
      </c>
      <c r="I6" s="22">
        <f>(E6-H6)*D6</f>
        <v>6000</v>
      </c>
    </row>
    <row r="7" customFormat="1" spans="1:9">
      <c r="A7" s="12">
        <v>42614</v>
      </c>
      <c r="B7" s="13" t="s">
        <v>11</v>
      </c>
      <c r="C7" s="13" t="s">
        <v>15</v>
      </c>
      <c r="D7" s="13">
        <v>5000</v>
      </c>
      <c r="E7" s="13">
        <v>128</v>
      </c>
      <c r="F7" s="13">
        <v>127.5</v>
      </c>
      <c r="G7" s="13">
        <v>129</v>
      </c>
      <c r="H7" s="13">
        <v>129</v>
      </c>
      <c r="I7" s="22">
        <f t="shared" ref="I7:I12" si="0">(H7-E7)*D7</f>
        <v>5000</v>
      </c>
    </row>
    <row r="8" customFormat="1" spans="1:9">
      <c r="A8" s="12">
        <v>42614</v>
      </c>
      <c r="B8" s="13" t="s">
        <v>204</v>
      </c>
      <c r="C8" s="13" t="s">
        <v>12</v>
      </c>
      <c r="D8" s="13">
        <v>100</v>
      </c>
      <c r="E8" s="13">
        <v>3000</v>
      </c>
      <c r="F8" s="13">
        <v>3025</v>
      </c>
      <c r="G8" s="13">
        <v>2960</v>
      </c>
      <c r="H8" s="13">
        <v>2960</v>
      </c>
      <c r="I8" s="22">
        <f>(E8-H8)*D8</f>
        <v>4000</v>
      </c>
    </row>
    <row r="9" customFormat="1" spans="1:9">
      <c r="A9" s="12">
        <v>42614</v>
      </c>
      <c r="B9" s="13" t="s">
        <v>29</v>
      </c>
      <c r="C9" s="13" t="s">
        <v>15</v>
      </c>
      <c r="D9" s="13">
        <v>5000</v>
      </c>
      <c r="E9" s="13">
        <v>156</v>
      </c>
      <c r="F9" s="13">
        <v>155.5</v>
      </c>
      <c r="G9" s="13">
        <v>156.6</v>
      </c>
      <c r="H9" s="13">
        <v>156.5</v>
      </c>
      <c r="I9" s="22">
        <f t="shared" si="0"/>
        <v>2500</v>
      </c>
    </row>
    <row r="10" customFormat="1" spans="1:9">
      <c r="A10" s="12">
        <v>42615</v>
      </c>
      <c r="B10" s="13" t="s">
        <v>17</v>
      </c>
      <c r="C10" s="13" t="s">
        <v>15</v>
      </c>
      <c r="D10" s="13">
        <v>100</v>
      </c>
      <c r="E10" s="13">
        <v>30720</v>
      </c>
      <c r="F10" s="13">
        <v>30665</v>
      </c>
      <c r="G10" s="13">
        <v>30790</v>
      </c>
      <c r="H10" s="13">
        <v>30790</v>
      </c>
      <c r="I10" s="22">
        <f t="shared" si="0"/>
        <v>7000</v>
      </c>
    </row>
    <row r="11" customFormat="1" spans="1:9">
      <c r="A11" s="12">
        <v>42615</v>
      </c>
      <c r="B11" s="13" t="s">
        <v>204</v>
      </c>
      <c r="C11" s="13" t="s">
        <v>15</v>
      </c>
      <c r="D11" s="13">
        <v>100</v>
      </c>
      <c r="E11" s="13">
        <v>2905</v>
      </c>
      <c r="F11" s="13">
        <v>2881</v>
      </c>
      <c r="G11" s="13">
        <v>2935</v>
      </c>
      <c r="H11" s="13">
        <v>2925</v>
      </c>
      <c r="I11" s="22">
        <f t="shared" si="0"/>
        <v>2000</v>
      </c>
    </row>
    <row r="12" customFormat="1" spans="1:9">
      <c r="A12" s="12">
        <v>42615</v>
      </c>
      <c r="B12" s="11" t="s">
        <v>11</v>
      </c>
      <c r="C12" s="11" t="s">
        <v>15</v>
      </c>
      <c r="D12" s="11">
        <v>5000</v>
      </c>
      <c r="E12" s="11">
        <v>130.2</v>
      </c>
      <c r="F12" s="11">
        <v>129.7</v>
      </c>
      <c r="G12" s="11">
        <v>130.8</v>
      </c>
      <c r="H12" s="11">
        <v>129.7</v>
      </c>
      <c r="I12" s="21">
        <f t="shared" si="0"/>
        <v>-2500</v>
      </c>
    </row>
    <row r="13" customFormat="1" spans="1:9">
      <c r="A13" s="12">
        <v>42619</v>
      </c>
      <c r="B13" s="13" t="s">
        <v>204</v>
      </c>
      <c r="C13" s="13" t="s">
        <v>12</v>
      </c>
      <c r="D13" s="13">
        <v>100</v>
      </c>
      <c r="E13" s="13">
        <v>2990</v>
      </c>
      <c r="F13" s="13">
        <v>3011</v>
      </c>
      <c r="G13" s="13">
        <v>2950</v>
      </c>
      <c r="H13" s="13">
        <v>2950</v>
      </c>
      <c r="I13" s="22">
        <f t="shared" ref="I13:I18" si="1">(E13-H13)*D13</f>
        <v>4000</v>
      </c>
    </row>
    <row r="14" customFormat="1" spans="1:9">
      <c r="A14" s="12">
        <v>42619</v>
      </c>
      <c r="B14" s="13" t="s">
        <v>17</v>
      </c>
      <c r="C14" s="13" t="s">
        <v>15</v>
      </c>
      <c r="D14" s="13">
        <v>100</v>
      </c>
      <c r="E14" s="13">
        <v>31000</v>
      </c>
      <c r="F14" s="13">
        <v>30940</v>
      </c>
      <c r="G14" s="13">
        <v>31090</v>
      </c>
      <c r="H14" s="13">
        <v>31090</v>
      </c>
      <c r="I14" s="22">
        <f t="shared" ref="I14:I17" si="2">(H14-E14)*D14</f>
        <v>9000</v>
      </c>
    </row>
    <row r="15" customFormat="1" spans="1:9">
      <c r="A15" s="12">
        <v>42619</v>
      </c>
      <c r="B15" s="13" t="s">
        <v>11</v>
      </c>
      <c r="C15" s="13" t="s">
        <v>12</v>
      </c>
      <c r="D15" s="13">
        <v>5000</v>
      </c>
      <c r="E15" s="13">
        <v>130.1</v>
      </c>
      <c r="F15" s="13">
        <v>130.65</v>
      </c>
      <c r="G15" s="13">
        <v>129.1</v>
      </c>
      <c r="H15" s="13">
        <v>129.1</v>
      </c>
      <c r="I15" s="22">
        <f t="shared" si="1"/>
        <v>5000</v>
      </c>
    </row>
    <row r="16" customFormat="1" spans="1:9">
      <c r="A16" s="12">
        <v>42619</v>
      </c>
      <c r="B16" s="13" t="s">
        <v>59</v>
      </c>
      <c r="C16" s="13" t="s">
        <v>15</v>
      </c>
      <c r="D16" s="13">
        <v>30</v>
      </c>
      <c r="E16" s="13">
        <v>46550</v>
      </c>
      <c r="F16" s="13">
        <v>46350</v>
      </c>
      <c r="G16" s="13">
        <v>46850</v>
      </c>
      <c r="H16" s="13">
        <v>46850</v>
      </c>
      <c r="I16" s="22">
        <f t="shared" si="2"/>
        <v>9000</v>
      </c>
    </row>
    <row r="17" customFormat="1" spans="1:9">
      <c r="A17" s="14">
        <v>42620</v>
      </c>
      <c r="B17" s="15" t="s">
        <v>204</v>
      </c>
      <c r="C17" s="15" t="s">
        <v>15</v>
      </c>
      <c r="D17" s="15">
        <v>100</v>
      </c>
      <c r="E17" s="15">
        <v>2820</v>
      </c>
      <c r="F17" s="15">
        <v>2805</v>
      </c>
      <c r="G17" s="15">
        <v>2860</v>
      </c>
      <c r="H17" s="15">
        <v>2860</v>
      </c>
      <c r="I17" s="22">
        <f t="shared" si="2"/>
        <v>4000</v>
      </c>
    </row>
    <row r="18" customFormat="1" ht="15" spans="1:9">
      <c r="A18" s="12">
        <v>42620</v>
      </c>
      <c r="B18" s="58" t="s">
        <v>11</v>
      </c>
      <c r="C18" s="58" t="s">
        <v>12</v>
      </c>
      <c r="D18" s="59">
        <v>5000</v>
      </c>
      <c r="E18" s="60">
        <v>128.4</v>
      </c>
      <c r="F18" s="41">
        <v>128.95</v>
      </c>
      <c r="G18" s="41">
        <v>127.8</v>
      </c>
      <c r="H18" s="13">
        <v>127.8</v>
      </c>
      <c r="I18" s="75">
        <f t="shared" si="1"/>
        <v>3000.00000000004</v>
      </c>
    </row>
    <row r="19" customFormat="1" ht="15" spans="1:9">
      <c r="A19" s="12">
        <v>42620</v>
      </c>
      <c r="B19" s="58" t="s">
        <v>59</v>
      </c>
      <c r="C19" s="58" t="s">
        <v>15</v>
      </c>
      <c r="D19" s="59">
        <v>30</v>
      </c>
      <c r="E19" s="61">
        <v>47400</v>
      </c>
      <c r="F19" s="13">
        <v>47250</v>
      </c>
      <c r="G19" s="13">
        <v>47630</v>
      </c>
      <c r="H19" s="13">
        <v>47500</v>
      </c>
      <c r="I19" s="75">
        <f t="shared" ref="I19:I22" si="3">(H19-E19)*D19</f>
        <v>3000</v>
      </c>
    </row>
    <row r="20" customFormat="1" ht="15" spans="1:9">
      <c r="A20" s="12">
        <v>42620</v>
      </c>
      <c r="B20" s="58" t="s">
        <v>17</v>
      </c>
      <c r="C20" s="58" t="s">
        <v>15</v>
      </c>
      <c r="D20" s="59">
        <v>100</v>
      </c>
      <c r="E20" s="61">
        <v>31370</v>
      </c>
      <c r="F20" s="41">
        <v>31320</v>
      </c>
      <c r="G20" s="41">
        <v>31450</v>
      </c>
      <c r="H20" s="13">
        <v>31400</v>
      </c>
      <c r="I20" s="75">
        <f t="shared" si="3"/>
        <v>3000</v>
      </c>
    </row>
    <row r="21" customFormat="1" ht="15" spans="1:9">
      <c r="A21" s="10">
        <v>42620</v>
      </c>
      <c r="B21" s="62" t="s">
        <v>14</v>
      </c>
      <c r="C21" s="62" t="s">
        <v>15</v>
      </c>
      <c r="D21" s="63">
        <v>100</v>
      </c>
      <c r="E21" s="64">
        <v>3015</v>
      </c>
      <c r="F21" s="44">
        <v>2995</v>
      </c>
      <c r="G21" s="44">
        <v>3145</v>
      </c>
      <c r="H21" s="11">
        <v>2995</v>
      </c>
      <c r="I21" s="76">
        <f t="shared" si="3"/>
        <v>-2000</v>
      </c>
    </row>
    <row r="22" customFormat="1" ht="15" spans="1:9">
      <c r="A22" s="10">
        <v>42620</v>
      </c>
      <c r="B22" s="62" t="s">
        <v>17</v>
      </c>
      <c r="C22" s="62" t="s">
        <v>15</v>
      </c>
      <c r="D22" s="63">
        <v>100</v>
      </c>
      <c r="E22" s="64">
        <v>31420</v>
      </c>
      <c r="F22" s="44">
        <v>31370</v>
      </c>
      <c r="G22" s="11">
        <v>31480</v>
      </c>
      <c r="H22" s="11">
        <v>31370</v>
      </c>
      <c r="I22" s="76">
        <f t="shared" si="3"/>
        <v>-5000</v>
      </c>
    </row>
    <row r="23" customFormat="1" ht="15" spans="1:9">
      <c r="A23" s="12">
        <v>42621</v>
      </c>
      <c r="B23" s="58" t="s">
        <v>59</v>
      </c>
      <c r="C23" s="58" t="s">
        <v>12</v>
      </c>
      <c r="D23" s="58">
        <v>30</v>
      </c>
      <c r="E23" s="61">
        <v>47050</v>
      </c>
      <c r="F23" s="41">
        <v>47201</v>
      </c>
      <c r="G23" s="41">
        <v>46750</v>
      </c>
      <c r="H23" s="13">
        <v>46750</v>
      </c>
      <c r="I23" s="75">
        <f t="shared" ref="I23:I26" si="4">(E23-H23)*D23</f>
        <v>9000</v>
      </c>
    </row>
    <row r="24" customFormat="1" ht="15" spans="1:9">
      <c r="A24" s="12">
        <v>42621</v>
      </c>
      <c r="B24" s="58" t="s">
        <v>14</v>
      </c>
      <c r="C24" s="58" t="s">
        <v>15</v>
      </c>
      <c r="D24" s="58">
        <v>100</v>
      </c>
      <c r="E24" s="61">
        <v>3090</v>
      </c>
      <c r="F24" s="59">
        <v>3069</v>
      </c>
      <c r="G24" s="59">
        <v>3120</v>
      </c>
      <c r="H24" s="59">
        <v>3120</v>
      </c>
      <c r="I24" s="75">
        <f t="shared" ref="I24:I28" si="5">(H24-E24)*D24</f>
        <v>3000</v>
      </c>
    </row>
    <row r="25" customFormat="1" ht="15" spans="1:9">
      <c r="A25" s="12">
        <v>42621</v>
      </c>
      <c r="B25" s="58" t="s">
        <v>29</v>
      </c>
      <c r="C25" s="58" t="s">
        <v>12</v>
      </c>
      <c r="D25" s="58">
        <v>5000</v>
      </c>
      <c r="E25" s="60">
        <v>153.4</v>
      </c>
      <c r="F25" s="59">
        <v>153.9</v>
      </c>
      <c r="G25" s="59">
        <v>125.8</v>
      </c>
      <c r="H25" s="59">
        <v>152.9</v>
      </c>
      <c r="I25" s="75">
        <f t="shared" si="4"/>
        <v>2500</v>
      </c>
    </row>
    <row r="26" customFormat="1" ht="15" spans="1:9">
      <c r="A26" s="12">
        <v>42622</v>
      </c>
      <c r="B26" s="58" t="s">
        <v>59</v>
      </c>
      <c r="C26" s="59" t="s">
        <v>12</v>
      </c>
      <c r="D26" s="58">
        <v>30</v>
      </c>
      <c r="E26" s="61">
        <v>46520</v>
      </c>
      <c r="F26" s="59">
        <v>46670</v>
      </c>
      <c r="G26" s="59">
        <v>46170</v>
      </c>
      <c r="H26" s="59">
        <v>46170</v>
      </c>
      <c r="I26" s="75">
        <f t="shared" si="4"/>
        <v>10500</v>
      </c>
    </row>
    <row r="27" customFormat="1" ht="15" spans="1:9">
      <c r="A27" s="12">
        <v>42622</v>
      </c>
      <c r="B27" s="58" t="s">
        <v>29</v>
      </c>
      <c r="C27" s="59" t="s">
        <v>15</v>
      </c>
      <c r="D27" s="58">
        <v>5000</v>
      </c>
      <c r="E27" s="60">
        <v>153.4</v>
      </c>
      <c r="F27" s="59">
        <v>152.9</v>
      </c>
      <c r="G27" s="59">
        <v>154</v>
      </c>
      <c r="H27" s="59">
        <v>153.8</v>
      </c>
      <c r="I27" s="75">
        <f t="shared" si="5"/>
        <v>2000.00000000003</v>
      </c>
    </row>
    <row r="28" customFormat="1" ht="15" spans="1:9">
      <c r="A28" s="24">
        <v>42622</v>
      </c>
      <c r="B28" s="65" t="s">
        <v>14</v>
      </c>
      <c r="C28" s="66" t="s">
        <v>15</v>
      </c>
      <c r="D28" s="65">
        <v>100</v>
      </c>
      <c r="E28" s="67">
        <v>3130</v>
      </c>
      <c r="F28" s="66">
        <v>3110</v>
      </c>
      <c r="G28" s="66">
        <v>3160</v>
      </c>
      <c r="H28" s="66">
        <v>3110</v>
      </c>
      <c r="I28" s="77">
        <f t="shared" si="5"/>
        <v>-2000</v>
      </c>
    </row>
    <row r="29" customFormat="1" ht="15" spans="1:9">
      <c r="A29" s="68">
        <v>42625</v>
      </c>
      <c r="B29" s="58" t="s">
        <v>17</v>
      </c>
      <c r="C29" s="58" t="s">
        <v>12</v>
      </c>
      <c r="D29" s="58">
        <v>100</v>
      </c>
      <c r="E29" s="61">
        <v>31120</v>
      </c>
      <c r="F29" s="59">
        <v>31171</v>
      </c>
      <c r="G29" s="59">
        <v>31000</v>
      </c>
      <c r="H29" s="59">
        <v>31000</v>
      </c>
      <c r="I29" s="22">
        <f t="shared" ref="I29:I32" si="6">(E29-H29)*D29</f>
        <v>12000</v>
      </c>
    </row>
    <row r="30" customFormat="1" ht="15" spans="1:9">
      <c r="A30" s="68">
        <v>42625</v>
      </c>
      <c r="B30" s="58" t="s">
        <v>29</v>
      </c>
      <c r="C30" s="58" t="s">
        <v>12</v>
      </c>
      <c r="D30" s="58">
        <v>5000</v>
      </c>
      <c r="E30" s="60">
        <v>151.6</v>
      </c>
      <c r="F30" s="59">
        <v>152.1</v>
      </c>
      <c r="G30" s="59">
        <v>150.5</v>
      </c>
      <c r="H30" s="59">
        <v>150.5</v>
      </c>
      <c r="I30" s="22">
        <f t="shared" si="6"/>
        <v>5499.99999999997</v>
      </c>
    </row>
    <row r="31" customFormat="1" ht="15" spans="1:9">
      <c r="A31" s="68">
        <v>42625</v>
      </c>
      <c r="B31" s="58" t="s">
        <v>14</v>
      </c>
      <c r="C31" s="58" t="s">
        <v>12</v>
      </c>
      <c r="D31" s="58">
        <v>100</v>
      </c>
      <c r="E31" s="61">
        <v>3020</v>
      </c>
      <c r="F31" s="59">
        <v>3241</v>
      </c>
      <c r="G31" s="59">
        <v>2990</v>
      </c>
      <c r="H31" s="59">
        <v>3005</v>
      </c>
      <c r="I31" s="22">
        <f t="shared" si="6"/>
        <v>1500</v>
      </c>
    </row>
    <row r="32" customFormat="1" ht="15" spans="1:9">
      <c r="A32" s="68">
        <v>42627</v>
      </c>
      <c r="B32" s="58" t="s">
        <v>14</v>
      </c>
      <c r="C32" s="58" t="s">
        <v>12</v>
      </c>
      <c r="D32" s="58">
        <v>100</v>
      </c>
      <c r="E32" s="61">
        <v>3010</v>
      </c>
      <c r="F32" s="59">
        <v>3131</v>
      </c>
      <c r="G32" s="59">
        <v>2960</v>
      </c>
      <c r="H32" s="59">
        <v>2960</v>
      </c>
      <c r="I32" s="22">
        <f t="shared" si="6"/>
        <v>5000</v>
      </c>
    </row>
    <row r="33" customFormat="1" ht="15" spans="1:9">
      <c r="A33" s="68">
        <v>42627</v>
      </c>
      <c r="B33" s="58" t="s">
        <v>17</v>
      </c>
      <c r="C33" s="58" t="s">
        <v>15</v>
      </c>
      <c r="D33" s="58">
        <v>100</v>
      </c>
      <c r="E33" s="61">
        <v>31080</v>
      </c>
      <c r="F33" s="59">
        <v>31030</v>
      </c>
      <c r="G33" s="59">
        <v>31115</v>
      </c>
      <c r="H33" s="59">
        <v>31115</v>
      </c>
      <c r="I33" s="22">
        <f>(H33-E33)*D33</f>
        <v>3500</v>
      </c>
    </row>
    <row r="34" customFormat="1" ht="15" spans="1:9">
      <c r="A34" s="68">
        <v>42627</v>
      </c>
      <c r="B34" s="58" t="s">
        <v>29</v>
      </c>
      <c r="C34" s="58" t="s">
        <v>12</v>
      </c>
      <c r="D34" s="58">
        <v>5000</v>
      </c>
      <c r="E34" s="60">
        <v>149.1</v>
      </c>
      <c r="F34" s="59">
        <v>149.6</v>
      </c>
      <c r="G34" s="59">
        <v>148.5</v>
      </c>
      <c r="H34" s="59">
        <v>148.7</v>
      </c>
      <c r="I34" s="22">
        <f t="shared" ref="I34:I46" si="7">(E34-H34)*D34</f>
        <v>2000.00000000003</v>
      </c>
    </row>
    <row r="35" customFormat="1" ht="15" spans="1:9">
      <c r="A35" s="68">
        <v>42628</v>
      </c>
      <c r="B35" s="58" t="s">
        <v>17</v>
      </c>
      <c r="C35" s="58" t="s">
        <v>12</v>
      </c>
      <c r="D35" s="58">
        <v>100</v>
      </c>
      <c r="E35" s="61">
        <v>31020</v>
      </c>
      <c r="F35" s="59">
        <v>31070</v>
      </c>
      <c r="G35" s="59">
        <v>30910</v>
      </c>
      <c r="H35" s="59">
        <v>30910</v>
      </c>
      <c r="I35" s="22">
        <f t="shared" si="7"/>
        <v>11000</v>
      </c>
    </row>
    <row r="36" customFormat="1" ht="15" spans="1:9">
      <c r="A36" s="68">
        <v>42628</v>
      </c>
      <c r="B36" s="58" t="s">
        <v>59</v>
      </c>
      <c r="C36" s="58" t="s">
        <v>15</v>
      </c>
      <c r="D36" s="58">
        <v>30</v>
      </c>
      <c r="E36" s="61">
        <v>45850</v>
      </c>
      <c r="F36" s="59">
        <v>45699</v>
      </c>
      <c r="G36" s="59">
        <v>46050</v>
      </c>
      <c r="H36" s="59">
        <v>46000</v>
      </c>
      <c r="I36" s="22">
        <f>(H36-E36)*D36</f>
        <v>4500</v>
      </c>
    </row>
    <row r="37" customFormat="1" ht="15" spans="1:9">
      <c r="A37" s="69">
        <v>42628</v>
      </c>
      <c r="B37" s="70" t="s">
        <v>14</v>
      </c>
      <c r="C37" s="70" t="s">
        <v>12</v>
      </c>
      <c r="D37" s="70">
        <v>100</v>
      </c>
      <c r="E37" s="71">
        <v>2930</v>
      </c>
      <c r="F37" s="72">
        <v>2951</v>
      </c>
      <c r="G37" s="72">
        <v>2900</v>
      </c>
      <c r="H37" s="72">
        <v>2910</v>
      </c>
      <c r="I37" s="23">
        <f t="shared" si="7"/>
        <v>2000</v>
      </c>
    </row>
    <row r="38" customFormat="1" ht="15" spans="1:9">
      <c r="A38" s="68">
        <v>42629</v>
      </c>
      <c r="B38" s="58" t="s">
        <v>59</v>
      </c>
      <c r="C38" s="58" t="s">
        <v>12</v>
      </c>
      <c r="D38" s="58">
        <v>30</v>
      </c>
      <c r="E38" s="61">
        <v>45370</v>
      </c>
      <c r="F38" s="59">
        <v>45530</v>
      </c>
      <c r="G38" s="59">
        <v>45170</v>
      </c>
      <c r="H38" s="59">
        <v>45200</v>
      </c>
      <c r="I38" s="22">
        <f t="shared" si="7"/>
        <v>5100</v>
      </c>
    </row>
    <row r="39" customFormat="1" ht="15" spans="1:9">
      <c r="A39" s="68">
        <v>42629</v>
      </c>
      <c r="B39" s="58" t="s">
        <v>14</v>
      </c>
      <c r="C39" s="58" t="s">
        <v>12</v>
      </c>
      <c r="D39" s="58">
        <v>100</v>
      </c>
      <c r="E39" s="61">
        <v>2892</v>
      </c>
      <c r="F39" s="59">
        <v>2912</v>
      </c>
      <c r="G39" s="59">
        <v>2862</v>
      </c>
      <c r="H39" s="59">
        <v>2873</v>
      </c>
      <c r="I39" s="22">
        <f t="shared" si="7"/>
        <v>1900</v>
      </c>
    </row>
    <row r="40" customFormat="1" ht="15" spans="1:9">
      <c r="A40" s="68">
        <v>42629</v>
      </c>
      <c r="B40" s="58" t="s">
        <v>29</v>
      </c>
      <c r="C40" s="58" t="s">
        <v>12</v>
      </c>
      <c r="D40" s="58">
        <v>5000</v>
      </c>
      <c r="E40" s="60">
        <v>147.15</v>
      </c>
      <c r="F40" s="59">
        <v>147.65</v>
      </c>
      <c r="G40" s="59">
        <v>146.55</v>
      </c>
      <c r="H40" s="59">
        <v>146.65</v>
      </c>
      <c r="I40" s="22">
        <f t="shared" si="7"/>
        <v>2500</v>
      </c>
    </row>
    <row r="41" customFormat="1" ht="15" spans="1:9">
      <c r="A41" s="73">
        <v>42632</v>
      </c>
      <c r="B41" s="62" t="s">
        <v>17</v>
      </c>
      <c r="C41" s="62" t="s">
        <v>12</v>
      </c>
      <c r="D41" s="62">
        <v>100</v>
      </c>
      <c r="E41" s="64">
        <v>30925</v>
      </c>
      <c r="F41" s="63">
        <v>30976</v>
      </c>
      <c r="G41" s="63">
        <v>30850</v>
      </c>
      <c r="H41" s="63">
        <v>30976</v>
      </c>
      <c r="I41" s="21">
        <f t="shared" si="7"/>
        <v>-5100</v>
      </c>
    </row>
    <row r="42" customFormat="1" ht="15" spans="1:9">
      <c r="A42" s="68">
        <v>42632</v>
      </c>
      <c r="B42" s="58" t="s">
        <v>14</v>
      </c>
      <c r="C42" s="58" t="s">
        <v>12</v>
      </c>
      <c r="D42" s="58">
        <v>100</v>
      </c>
      <c r="E42" s="61">
        <v>2935</v>
      </c>
      <c r="F42" s="59">
        <v>2955</v>
      </c>
      <c r="G42" s="59">
        <v>2905</v>
      </c>
      <c r="H42" s="59">
        <v>2918</v>
      </c>
      <c r="I42" s="22">
        <f t="shared" si="7"/>
        <v>1700</v>
      </c>
    </row>
    <row r="43" customFormat="1" ht="15" spans="1:9">
      <c r="A43" s="68">
        <v>42632</v>
      </c>
      <c r="B43" s="58" t="s">
        <v>29</v>
      </c>
      <c r="C43" s="58" t="s">
        <v>12</v>
      </c>
      <c r="D43" s="58">
        <v>5000</v>
      </c>
      <c r="E43" s="60">
        <v>148.45</v>
      </c>
      <c r="F43" s="59">
        <v>148.95</v>
      </c>
      <c r="G43" s="59">
        <v>147.8</v>
      </c>
      <c r="H43" s="59">
        <v>147.8</v>
      </c>
      <c r="I43" s="22">
        <f t="shared" si="7"/>
        <v>3249.99999999989</v>
      </c>
    </row>
    <row r="44" customFormat="1" ht="15" spans="1:9">
      <c r="A44" s="68">
        <v>42632</v>
      </c>
      <c r="B44" s="58" t="s">
        <v>17</v>
      </c>
      <c r="C44" s="58" t="s">
        <v>12</v>
      </c>
      <c r="D44" s="58">
        <v>100</v>
      </c>
      <c r="E44" s="60">
        <v>30955</v>
      </c>
      <c r="F44" s="59">
        <v>31005</v>
      </c>
      <c r="G44" s="59">
        <v>30885</v>
      </c>
      <c r="H44" s="59">
        <v>30905</v>
      </c>
      <c r="I44" s="22">
        <f t="shared" si="7"/>
        <v>5000</v>
      </c>
    </row>
    <row r="45" customFormat="1" ht="15" spans="1:9">
      <c r="A45" s="68">
        <v>42633</v>
      </c>
      <c r="B45" s="58" t="s">
        <v>17</v>
      </c>
      <c r="C45" s="58" t="s">
        <v>12</v>
      </c>
      <c r="D45" s="58">
        <v>100</v>
      </c>
      <c r="E45" s="61">
        <v>30960</v>
      </c>
      <c r="F45" s="59">
        <v>31010</v>
      </c>
      <c r="G45" s="59">
        <v>30880</v>
      </c>
      <c r="H45" s="59">
        <v>30910</v>
      </c>
      <c r="I45" s="22">
        <f t="shared" si="7"/>
        <v>5000</v>
      </c>
    </row>
    <row r="46" customFormat="1" ht="15" spans="1:9">
      <c r="A46" s="68">
        <v>42633</v>
      </c>
      <c r="B46" s="58" t="s">
        <v>14</v>
      </c>
      <c r="C46" s="58" t="s">
        <v>12</v>
      </c>
      <c r="D46" s="58">
        <v>100</v>
      </c>
      <c r="E46" s="61">
        <v>2942</v>
      </c>
      <c r="F46" s="59">
        <v>2962</v>
      </c>
      <c r="G46" s="59">
        <v>2912</v>
      </c>
      <c r="H46" s="59">
        <v>2912</v>
      </c>
      <c r="I46" s="22">
        <f t="shared" si="7"/>
        <v>3000</v>
      </c>
    </row>
    <row r="47" customFormat="1" ht="15" spans="1:9">
      <c r="A47" s="73">
        <v>42634</v>
      </c>
      <c r="B47" s="62" t="s">
        <v>11</v>
      </c>
      <c r="C47" s="62" t="s">
        <v>15</v>
      </c>
      <c r="D47" s="62">
        <v>5000</v>
      </c>
      <c r="E47" s="64">
        <v>132</v>
      </c>
      <c r="F47" s="63">
        <v>131.5</v>
      </c>
      <c r="G47" s="63">
        <v>132.7</v>
      </c>
      <c r="H47" s="63">
        <v>131.5</v>
      </c>
      <c r="I47" s="21">
        <f t="shared" ref="I47:I49" si="8">(H47-E47)*D47</f>
        <v>-2500</v>
      </c>
    </row>
    <row r="48" customFormat="1" ht="15" spans="1:9">
      <c r="A48" s="68">
        <v>42634</v>
      </c>
      <c r="B48" s="58" t="s">
        <v>17</v>
      </c>
      <c r="C48" s="58" t="s">
        <v>15</v>
      </c>
      <c r="D48" s="58">
        <v>100</v>
      </c>
      <c r="E48" s="61">
        <v>31140</v>
      </c>
      <c r="F48" s="59">
        <v>31090</v>
      </c>
      <c r="G48" s="59">
        <v>31200</v>
      </c>
      <c r="H48" s="59">
        <v>31200</v>
      </c>
      <c r="I48" s="22">
        <f t="shared" si="8"/>
        <v>6000</v>
      </c>
    </row>
    <row r="49" customFormat="1" ht="15" spans="1:9">
      <c r="A49" s="68">
        <v>42634</v>
      </c>
      <c r="B49" s="58" t="s">
        <v>59</v>
      </c>
      <c r="C49" s="58" t="s">
        <v>15</v>
      </c>
      <c r="D49" s="58">
        <v>30</v>
      </c>
      <c r="E49" s="61">
        <v>46640</v>
      </c>
      <c r="F49" s="59">
        <v>46460</v>
      </c>
      <c r="G49" s="59">
        <v>46900</v>
      </c>
      <c r="H49" s="59">
        <v>46860</v>
      </c>
      <c r="I49" s="22">
        <f t="shared" si="8"/>
        <v>6600</v>
      </c>
    </row>
    <row r="50" customFormat="1" ht="15" spans="1:9">
      <c r="A50" s="68">
        <v>42634</v>
      </c>
      <c r="B50" s="58" t="s">
        <v>29</v>
      </c>
      <c r="C50" s="58" t="s">
        <v>12</v>
      </c>
      <c r="D50" s="58">
        <v>5000</v>
      </c>
      <c r="E50" s="60">
        <v>152.2</v>
      </c>
      <c r="F50" s="59">
        <v>152.6</v>
      </c>
      <c r="G50" s="59">
        <v>151.5</v>
      </c>
      <c r="H50" s="59">
        <v>151.7</v>
      </c>
      <c r="I50" s="22">
        <f t="shared" ref="I50:I54" si="9">(E50-H50)*D50</f>
        <v>2500</v>
      </c>
    </row>
    <row r="51" customFormat="1" ht="15" spans="1:9">
      <c r="A51" s="69">
        <v>42634</v>
      </c>
      <c r="B51" s="70" t="s">
        <v>29</v>
      </c>
      <c r="C51" s="70" t="s">
        <v>15</v>
      </c>
      <c r="D51" s="70">
        <v>5000</v>
      </c>
      <c r="E51" s="74">
        <v>152.55</v>
      </c>
      <c r="F51" s="72">
        <v>152.05</v>
      </c>
      <c r="G51" s="72">
        <v>153.25</v>
      </c>
      <c r="H51" s="72">
        <v>153.05</v>
      </c>
      <c r="I51" s="23">
        <f t="shared" ref="I51:I56" si="10">(H51-E51)*D51</f>
        <v>2500</v>
      </c>
    </row>
    <row r="52" customFormat="1" ht="15" spans="1:9">
      <c r="A52" s="68">
        <v>42635</v>
      </c>
      <c r="B52" s="59" t="s">
        <v>59</v>
      </c>
      <c r="C52" s="59" t="s">
        <v>15</v>
      </c>
      <c r="D52" s="59">
        <v>30</v>
      </c>
      <c r="E52" s="59">
        <v>47151</v>
      </c>
      <c r="F52" s="59">
        <v>46949</v>
      </c>
      <c r="G52" s="59">
        <v>47351</v>
      </c>
      <c r="H52" s="13">
        <v>47301</v>
      </c>
      <c r="I52" s="22">
        <f t="shared" si="10"/>
        <v>4500</v>
      </c>
    </row>
    <row r="53" customFormat="1" ht="15" spans="1:9">
      <c r="A53" s="68">
        <v>42635</v>
      </c>
      <c r="B53" s="59" t="s">
        <v>11</v>
      </c>
      <c r="C53" s="59" t="s">
        <v>12</v>
      </c>
      <c r="D53" s="59">
        <v>5000</v>
      </c>
      <c r="E53" s="59">
        <v>130.2</v>
      </c>
      <c r="F53" s="59">
        <v>130.7</v>
      </c>
      <c r="G53" s="59">
        <v>129.6</v>
      </c>
      <c r="H53" s="13">
        <v>129.75</v>
      </c>
      <c r="I53" s="22">
        <f t="shared" si="9"/>
        <v>2249.99999999994</v>
      </c>
    </row>
    <row r="54" customFormat="1" ht="15" spans="1:9">
      <c r="A54" s="68">
        <v>42635</v>
      </c>
      <c r="B54" s="59" t="s">
        <v>27</v>
      </c>
      <c r="C54" s="59" t="s">
        <v>12</v>
      </c>
      <c r="D54" s="59">
        <v>1250</v>
      </c>
      <c r="E54" s="59">
        <v>206.2</v>
      </c>
      <c r="F54" s="59">
        <v>208.2</v>
      </c>
      <c r="G54" s="59">
        <v>204</v>
      </c>
      <c r="H54" s="13">
        <v>204</v>
      </c>
      <c r="I54" s="22">
        <f t="shared" si="9"/>
        <v>2749.99999999999</v>
      </c>
    </row>
    <row r="55" customFormat="1" ht="15" spans="1:9">
      <c r="A55" s="68">
        <v>42636</v>
      </c>
      <c r="B55" s="59" t="s">
        <v>59</v>
      </c>
      <c r="C55" s="59" t="s">
        <v>15</v>
      </c>
      <c r="D55" s="59">
        <v>30</v>
      </c>
      <c r="E55" s="59">
        <v>47100</v>
      </c>
      <c r="F55" s="59">
        <v>46900</v>
      </c>
      <c r="G55" s="59">
        <v>47340</v>
      </c>
      <c r="H55" s="13">
        <v>47340</v>
      </c>
      <c r="I55" s="22">
        <f t="shared" si="10"/>
        <v>7200</v>
      </c>
    </row>
    <row r="56" customFormat="1" ht="15" spans="1:9">
      <c r="A56" s="68">
        <v>42636</v>
      </c>
      <c r="B56" s="59" t="s">
        <v>136</v>
      </c>
      <c r="C56" s="59" t="s">
        <v>15</v>
      </c>
      <c r="D56" s="59">
        <v>5000</v>
      </c>
      <c r="E56" s="59">
        <v>108.9</v>
      </c>
      <c r="F56" s="59">
        <v>108.35</v>
      </c>
      <c r="G56" s="59">
        <v>109.5</v>
      </c>
      <c r="H56" s="13">
        <v>109.5</v>
      </c>
      <c r="I56" s="22">
        <f t="shared" si="10"/>
        <v>2999.99999999997</v>
      </c>
    </row>
    <row r="57" customFormat="1" ht="15" spans="1:9">
      <c r="A57" s="68">
        <v>42636</v>
      </c>
      <c r="B57" s="59" t="s">
        <v>27</v>
      </c>
      <c r="C57" s="59" t="s">
        <v>12</v>
      </c>
      <c r="D57" s="59">
        <v>1250</v>
      </c>
      <c r="E57" s="59">
        <v>200</v>
      </c>
      <c r="F57" s="59">
        <v>202</v>
      </c>
      <c r="G57" s="59">
        <v>197.5</v>
      </c>
      <c r="H57" s="13">
        <v>197.5</v>
      </c>
      <c r="I57" s="22">
        <f t="shared" ref="I57:I65" si="11">(E57-H57)*D57</f>
        <v>3125</v>
      </c>
    </row>
    <row r="58" customFormat="1" ht="15" spans="1:9">
      <c r="A58" s="68">
        <v>42636</v>
      </c>
      <c r="B58" s="59" t="s">
        <v>204</v>
      </c>
      <c r="C58" s="59" t="s">
        <v>15</v>
      </c>
      <c r="D58" s="59">
        <v>100</v>
      </c>
      <c r="E58" s="59">
        <v>3060</v>
      </c>
      <c r="F58" s="59">
        <v>3035</v>
      </c>
      <c r="G58" s="59">
        <v>3095</v>
      </c>
      <c r="H58" s="13">
        <v>3095</v>
      </c>
      <c r="I58" s="22">
        <f>(H58-E58)*D58</f>
        <v>3500</v>
      </c>
    </row>
    <row r="59" customFormat="1" ht="15" spans="1:9">
      <c r="A59" s="68">
        <v>42636</v>
      </c>
      <c r="B59" s="59" t="s">
        <v>204</v>
      </c>
      <c r="C59" s="59" t="s">
        <v>12</v>
      </c>
      <c r="D59" s="59">
        <v>100</v>
      </c>
      <c r="E59" s="59">
        <v>3095</v>
      </c>
      <c r="F59" s="59">
        <v>3125</v>
      </c>
      <c r="G59" s="59">
        <v>3065</v>
      </c>
      <c r="H59" s="13">
        <v>3065</v>
      </c>
      <c r="I59" s="22">
        <f t="shared" si="11"/>
        <v>3000</v>
      </c>
    </row>
    <row r="60" customFormat="1" ht="15" spans="1:9">
      <c r="A60" s="68">
        <v>42639</v>
      </c>
      <c r="B60" s="59" t="s">
        <v>59</v>
      </c>
      <c r="C60" s="59" t="s">
        <v>12</v>
      </c>
      <c r="D60" s="59">
        <v>30</v>
      </c>
      <c r="E60" s="59">
        <v>46480</v>
      </c>
      <c r="F60" s="59">
        <v>46680</v>
      </c>
      <c r="G60" s="59">
        <v>46180</v>
      </c>
      <c r="H60" s="13">
        <v>46180</v>
      </c>
      <c r="I60" s="22">
        <f t="shared" si="11"/>
        <v>9000</v>
      </c>
    </row>
    <row r="61" customFormat="1" ht="15" spans="1:9">
      <c r="A61" s="68">
        <v>42639</v>
      </c>
      <c r="B61" s="59" t="s">
        <v>17</v>
      </c>
      <c r="C61" s="59" t="s">
        <v>12</v>
      </c>
      <c r="D61" s="59">
        <v>100</v>
      </c>
      <c r="E61" s="59">
        <v>31280</v>
      </c>
      <c r="F61" s="59">
        <v>31331</v>
      </c>
      <c r="G61" s="59">
        <v>31215</v>
      </c>
      <c r="H61" s="13">
        <v>31250</v>
      </c>
      <c r="I61" s="22">
        <f t="shared" si="11"/>
        <v>3000</v>
      </c>
    </row>
    <row r="62" customFormat="1" ht="15" spans="1:9">
      <c r="A62" s="68">
        <v>42639</v>
      </c>
      <c r="B62" s="59" t="s">
        <v>204</v>
      </c>
      <c r="C62" s="59" t="s">
        <v>12</v>
      </c>
      <c r="D62" s="59">
        <v>100</v>
      </c>
      <c r="E62" s="59">
        <v>3008</v>
      </c>
      <c r="F62" s="59">
        <v>3039</v>
      </c>
      <c r="G62" s="59">
        <v>2978</v>
      </c>
      <c r="H62" s="13">
        <v>2978</v>
      </c>
      <c r="I62" s="22">
        <f t="shared" si="11"/>
        <v>3000</v>
      </c>
    </row>
    <row r="63" s="1" customFormat="1" ht="15" spans="1:9">
      <c r="A63" s="73">
        <v>42639</v>
      </c>
      <c r="B63" s="63" t="s">
        <v>29</v>
      </c>
      <c r="C63" s="63" t="s">
        <v>12</v>
      </c>
      <c r="D63" s="63">
        <v>5000</v>
      </c>
      <c r="E63" s="63">
        <v>150.7</v>
      </c>
      <c r="F63" s="63">
        <v>151.4</v>
      </c>
      <c r="G63" s="63">
        <v>150</v>
      </c>
      <c r="H63" s="11">
        <v>151.4</v>
      </c>
      <c r="I63" s="21">
        <f t="shared" si="11"/>
        <v>-3500.00000000009</v>
      </c>
    </row>
    <row r="64" s="1" customFormat="1" ht="15" spans="1:9">
      <c r="A64" s="73">
        <v>42639</v>
      </c>
      <c r="B64" s="63" t="s">
        <v>11</v>
      </c>
      <c r="C64" s="63" t="s">
        <v>12</v>
      </c>
      <c r="D64" s="63">
        <v>5000</v>
      </c>
      <c r="E64" s="63">
        <v>126.8</v>
      </c>
      <c r="F64" s="63">
        <v>127.3</v>
      </c>
      <c r="G64" s="63">
        <v>126.05</v>
      </c>
      <c r="H64" s="11">
        <v>127.3</v>
      </c>
      <c r="I64" s="21">
        <f t="shared" si="11"/>
        <v>-2500</v>
      </c>
    </row>
    <row r="65" customFormat="1" ht="15" spans="1:9">
      <c r="A65" s="68">
        <v>42640</v>
      </c>
      <c r="B65" s="59" t="s">
        <v>59</v>
      </c>
      <c r="C65" s="59" t="s">
        <v>12</v>
      </c>
      <c r="D65" s="59">
        <v>30</v>
      </c>
      <c r="E65" s="59">
        <v>46300</v>
      </c>
      <c r="F65" s="59">
        <v>46491</v>
      </c>
      <c r="G65" s="59">
        <v>46051</v>
      </c>
      <c r="H65" s="13">
        <v>46055</v>
      </c>
      <c r="I65" s="22">
        <f t="shared" si="11"/>
        <v>7350</v>
      </c>
    </row>
    <row r="66" customFormat="1" ht="15" spans="1:9">
      <c r="A66" s="68">
        <v>42640</v>
      </c>
      <c r="B66" s="59" t="s">
        <v>29</v>
      </c>
      <c r="C66" s="59" t="s">
        <v>15</v>
      </c>
      <c r="D66" s="59">
        <v>5000</v>
      </c>
      <c r="E66" s="59">
        <v>151.4</v>
      </c>
      <c r="F66" s="59">
        <v>150.85</v>
      </c>
      <c r="G66" s="59">
        <v>152.1</v>
      </c>
      <c r="H66" s="13">
        <v>152.1</v>
      </c>
      <c r="I66" s="22">
        <f t="shared" ref="I66:I68" si="12">(H66-E66)*D66</f>
        <v>3499.99999999994</v>
      </c>
    </row>
    <row r="67" customFormat="1" ht="15" spans="1:9">
      <c r="A67" s="68">
        <v>42640</v>
      </c>
      <c r="B67" s="59" t="s">
        <v>11</v>
      </c>
      <c r="C67" s="59" t="s">
        <v>15</v>
      </c>
      <c r="D67" s="59">
        <v>5000</v>
      </c>
      <c r="E67" s="59">
        <v>129.15</v>
      </c>
      <c r="F67" s="59">
        <v>128.35</v>
      </c>
      <c r="G67" s="59">
        <v>130.15</v>
      </c>
      <c r="H67" s="13">
        <v>130.15</v>
      </c>
      <c r="I67" s="22">
        <f t="shared" si="12"/>
        <v>5000</v>
      </c>
    </row>
    <row r="68" s="53" customFormat="1" ht="15" spans="1:9">
      <c r="A68" s="73">
        <v>42640</v>
      </c>
      <c r="B68" s="63" t="s">
        <v>204</v>
      </c>
      <c r="C68" s="63" t="s">
        <v>15</v>
      </c>
      <c r="D68" s="63">
        <v>100</v>
      </c>
      <c r="E68" s="63">
        <v>3000</v>
      </c>
      <c r="F68" s="63">
        <v>2970</v>
      </c>
      <c r="G68" s="63">
        <v>3030</v>
      </c>
      <c r="H68" s="11">
        <v>2993</v>
      </c>
      <c r="I68" s="21">
        <f t="shared" si="12"/>
        <v>-700</v>
      </c>
    </row>
    <row r="69" customFormat="1" ht="15" spans="1:9">
      <c r="A69" s="68">
        <v>42641</v>
      </c>
      <c r="B69" s="59" t="s">
        <v>59</v>
      </c>
      <c r="C69" s="59" t="s">
        <v>12</v>
      </c>
      <c r="D69" s="59">
        <v>30</v>
      </c>
      <c r="E69" s="59">
        <v>46650</v>
      </c>
      <c r="F69" s="59">
        <v>46851</v>
      </c>
      <c r="G69" s="59">
        <v>46425</v>
      </c>
      <c r="H69" s="13">
        <v>46425</v>
      </c>
      <c r="I69" s="22">
        <f>(E69-H69)*D69</f>
        <v>6750</v>
      </c>
    </row>
    <row r="70" customFormat="1" ht="15" spans="1:9">
      <c r="A70" s="68">
        <v>42641</v>
      </c>
      <c r="B70" s="59" t="s">
        <v>29</v>
      </c>
      <c r="C70" s="59" t="s">
        <v>15</v>
      </c>
      <c r="D70" s="59">
        <v>5000</v>
      </c>
      <c r="E70" s="59">
        <v>153.5</v>
      </c>
      <c r="F70" s="59">
        <v>152.8</v>
      </c>
      <c r="G70" s="59">
        <v>154.4</v>
      </c>
      <c r="H70" s="13">
        <v>154.4</v>
      </c>
      <c r="I70" s="22">
        <f t="shared" ref="I70:I75" si="13">(H70-E70)*D70</f>
        <v>4500.00000000003</v>
      </c>
    </row>
    <row r="71" customFormat="1" ht="15" spans="1:9">
      <c r="A71" s="68">
        <v>42641</v>
      </c>
      <c r="B71" s="59" t="s">
        <v>11</v>
      </c>
      <c r="C71" s="59" t="s">
        <v>15</v>
      </c>
      <c r="D71" s="59">
        <v>5000</v>
      </c>
      <c r="E71" s="59">
        <v>131.2</v>
      </c>
      <c r="F71" s="59">
        <v>132.3</v>
      </c>
      <c r="G71" s="59">
        <v>132.3</v>
      </c>
      <c r="H71" s="13">
        <v>132.3</v>
      </c>
      <c r="I71" s="22">
        <f t="shared" si="13"/>
        <v>5500.00000000011</v>
      </c>
    </row>
    <row r="72" customFormat="1" ht="15" spans="1:9">
      <c r="A72" s="68">
        <v>42643</v>
      </c>
      <c r="B72" s="59" t="s">
        <v>17</v>
      </c>
      <c r="C72" s="59" t="s">
        <v>12</v>
      </c>
      <c r="D72" s="59">
        <v>100</v>
      </c>
      <c r="E72" s="59">
        <v>31190</v>
      </c>
      <c r="F72" s="59">
        <v>31280</v>
      </c>
      <c r="G72" s="59">
        <v>31080</v>
      </c>
      <c r="H72" s="13">
        <v>31140</v>
      </c>
      <c r="I72" s="22">
        <f>(E72-H72)*D72</f>
        <v>5000</v>
      </c>
    </row>
    <row r="73" customFormat="1" ht="15" spans="1:9">
      <c r="A73" s="68">
        <v>42643</v>
      </c>
      <c r="B73" s="59" t="s">
        <v>11</v>
      </c>
      <c r="C73" s="59" t="s">
        <v>15</v>
      </c>
      <c r="D73" s="59">
        <v>5000</v>
      </c>
      <c r="E73" s="59">
        <v>138.5</v>
      </c>
      <c r="F73" s="59">
        <v>137.5</v>
      </c>
      <c r="G73" s="59">
        <v>140</v>
      </c>
      <c r="H73" s="13">
        <v>139.4</v>
      </c>
      <c r="I73" s="22">
        <f t="shared" si="13"/>
        <v>4500.00000000003</v>
      </c>
    </row>
    <row r="74" customFormat="1" ht="15" spans="1:9">
      <c r="A74" s="68">
        <v>42643</v>
      </c>
      <c r="B74" s="59" t="s">
        <v>204</v>
      </c>
      <c r="C74" s="59" t="s">
        <v>15</v>
      </c>
      <c r="D74" s="59">
        <v>100</v>
      </c>
      <c r="E74" s="59">
        <v>3155</v>
      </c>
      <c r="F74" s="59">
        <v>3130</v>
      </c>
      <c r="G74" s="59">
        <v>3195</v>
      </c>
      <c r="H74" s="13">
        <v>3190</v>
      </c>
      <c r="I74" s="22">
        <f t="shared" si="13"/>
        <v>3500</v>
      </c>
    </row>
    <row r="75" customFormat="1" ht="15" spans="1:9">
      <c r="A75" s="68">
        <v>42643</v>
      </c>
      <c r="B75" s="59" t="s">
        <v>136</v>
      </c>
      <c r="C75" s="59" t="s">
        <v>15</v>
      </c>
      <c r="D75" s="59">
        <v>5000</v>
      </c>
      <c r="E75" s="59">
        <v>110.15</v>
      </c>
      <c r="F75" s="59">
        <v>109.55</v>
      </c>
      <c r="G75" s="59">
        <v>110.95</v>
      </c>
      <c r="H75" s="13">
        <v>110.25</v>
      </c>
      <c r="I75" s="22">
        <f t="shared" si="13"/>
        <v>499.999999999972</v>
      </c>
    </row>
    <row r="76" customFormat="1" spans="1:4">
      <c r="A76" s="78"/>
      <c r="B76" s="78"/>
      <c r="C76" s="78"/>
      <c r="D76" s="78"/>
    </row>
    <row r="78" customFormat="1" ht="15" spans="7:9">
      <c r="G78" s="29" t="s">
        <v>121</v>
      </c>
      <c r="H78" s="29"/>
      <c r="I78" s="35">
        <f>SUM(I6:I75)</f>
        <v>250175</v>
      </c>
    </row>
    <row r="79" customFormat="1" spans="7:9">
      <c r="G79" s="30"/>
      <c r="H79" s="30"/>
      <c r="I79" s="36"/>
    </row>
    <row r="80" customFormat="1" ht="15" spans="7:9">
      <c r="G80" s="29" t="s">
        <v>122</v>
      </c>
      <c r="H80" s="29"/>
      <c r="I80" s="37">
        <f>59/70</f>
        <v>0.842857142857143</v>
      </c>
    </row>
  </sheetData>
  <mergeCells count="4">
    <mergeCell ref="A2:I2"/>
    <mergeCell ref="A3:I3"/>
    <mergeCell ref="G78:H78"/>
    <mergeCell ref="G80:H80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2"/>
  <sheetViews>
    <sheetView topLeftCell="A29" workbookViewId="0">
      <selection activeCell="A2" sqref="A2:I2"/>
    </sheetView>
  </sheetViews>
  <sheetFormatPr defaultColWidth="9" defaultRowHeight="14.25"/>
  <cols>
    <col min="1" max="1" width="10.425" style="39" customWidth="1"/>
    <col min="2" max="2" width="19.2833333333333" style="39" customWidth="1"/>
    <col min="3" max="3" width="9" style="39"/>
    <col min="4" max="4" width="10.2833333333333" style="39" customWidth="1"/>
    <col min="5" max="5" width="13.2833333333333" style="39" customWidth="1"/>
    <col min="6" max="6" width="11.2833333333333" style="39" customWidth="1"/>
    <col min="7" max="7" width="20.8583333333333" style="39" customWidth="1"/>
    <col min="8" max="8" width="11.8583333333333" style="39" customWidth="1"/>
    <col min="9" max="9" width="13.7083333333333" style="39" customWidth="1"/>
    <col min="10" max="16384" width="9" style="39"/>
  </cols>
  <sheetData>
    <row r="1" ht="22.5" spans="1:9">
      <c r="A1" s="4" t="s">
        <v>0</v>
      </c>
      <c r="B1" s="5"/>
      <c r="C1" s="5"/>
      <c r="D1" s="5"/>
      <c r="E1" s="5"/>
      <c r="F1" s="5"/>
      <c r="G1" s="5"/>
      <c r="H1" s="5"/>
      <c r="I1" s="18"/>
    </row>
    <row r="2" spans="1:9">
      <c r="A2" s="6" t="s">
        <v>205</v>
      </c>
      <c r="B2" s="7"/>
      <c r="C2" s="7"/>
      <c r="D2" s="7"/>
      <c r="E2" s="7"/>
      <c r="F2" s="7"/>
      <c r="G2" s="7"/>
      <c r="H2" s="7"/>
      <c r="I2" s="19"/>
    </row>
    <row r="3" spans="1:9">
      <c r="A3" s="54" t="s">
        <v>2</v>
      </c>
      <c r="B3" s="55" t="s">
        <v>3</v>
      </c>
      <c r="C3" s="55" t="s">
        <v>4</v>
      </c>
      <c r="D3" s="55" t="s">
        <v>5</v>
      </c>
      <c r="E3" s="55" t="s">
        <v>6</v>
      </c>
      <c r="F3" s="55" t="s">
        <v>7</v>
      </c>
      <c r="G3" s="55" t="s">
        <v>8</v>
      </c>
      <c r="H3" s="55" t="s">
        <v>9</v>
      </c>
      <c r="I3" s="57" t="s">
        <v>10</v>
      </c>
    </row>
    <row r="4" spans="1:9">
      <c r="A4" s="12"/>
      <c r="B4" s="13"/>
      <c r="C4" s="13"/>
      <c r="D4" s="13"/>
      <c r="E4" s="13"/>
      <c r="F4" s="13"/>
      <c r="G4" s="13"/>
      <c r="H4" s="13"/>
      <c r="I4" s="22"/>
    </row>
    <row r="5" spans="1:9">
      <c r="A5" s="12">
        <v>42583</v>
      </c>
      <c r="B5" s="13" t="s">
        <v>17</v>
      </c>
      <c r="C5" s="13" t="s">
        <v>15</v>
      </c>
      <c r="D5" s="13">
        <v>100</v>
      </c>
      <c r="E5" s="13">
        <v>31471</v>
      </c>
      <c r="F5" s="13">
        <v>31421</v>
      </c>
      <c r="G5" s="13">
        <v>31531</v>
      </c>
      <c r="H5" s="13">
        <v>31531</v>
      </c>
      <c r="I5" s="22">
        <f>(H5-E5)*D5</f>
        <v>6000</v>
      </c>
    </row>
    <row r="6" spans="1:9">
      <c r="A6" s="12">
        <v>42583</v>
      </c>
      <c r="B6" s="13" t="s">
        <v>11</v>
      </c>
      <c r="C6" s="13" t="s">
        <v>12</v>
      </c>
      <c r="D6" s="13">
        <v>5000</v>
      </c>
      <c r="E6" s="13">
        <v>123.3</v>
      </c>
      <c r="F6" s="13">
        <v>123.8</v>
      </c>
      <c r="G6" s="13">
        <v>122.7</v>
      </c>
      <c r="H6" s="13">
        <v>122.7</v>
      </c>
      <c r="I6" s="22">
        <f t="shared" ref="I6:I8" si="0">(E6-H6)*D6</f>
        <v>2999.99999999997</v>
      </c>
    </row>
    <row r="7" spans="1:9">
      <c r="A7" s="12">
        <v>42583</v>
      </c>
      <c r="B7" s="13" t="s">
        <v>204</v>
      </c>
      <c r="C7" s="13" t="s">
        <v>12</v>
      </c>
      <c r="D7" s="13">
        <v>100</v>
      </c>
      <c r="E7" s="13">
        <v>2761</v>
      </c>
      <c r="F7" s="13">
        <v>2791</v>
      </c>
      <c r="G7" s="13">
        <v>2731</v>
      </c>
      <c r="H7" s="13">
        <v>2731</v>
      </c>
      <c r="I7" s="22">
        <f t="shared" si="0"/>
        <v>3000</v>
      </c>
    </row>
    <row r="8" spans="1:9">
      <c r="A8" s="12">
        <v>42586</v>
      </c>
      <c r="B8" s="13" t="s">
        <v>17</v>
      </c>
      <c r="C8" s="13" t="s">
        <v>12</v>
      </c>
      <c r="D8" s="13">
        <v>100</v>
      </c>
      <c r="E8" s="13">
        <v>31850</v>
      </c>
      <c r="F8" s="13">
        <v>31901</v>
      </c>
      <c r="G8" s="13">
        <v>31790</v>
      </c>
      <c r="H8" s="13">
        <v>31790</v>
      </c>
      <c r="I8" s="22">
        <f t="shared" si="0"/>
        <v>6000</v>
      </c>
    </row>
    <row r="9" spans="1:9">
      <c r="A9" s="12">
        <v>42586</v>
      </c>
      <c r="B9" s="13" t="s">
        <v>204</v>
      </c>
      <c r="C9" s="13" t="s">
        <v>15</v>
      </c>
      <c r="D9" s="13">
        <v>100</v>
      </c>
      <c r="E9" s="13">
        <v>2758</v>
      </c>
      <c r="F9" s="13">
        <v>2738</v>
      </c>
      <c r="G9" s="13">
        <v>2788</v>
      </c>
      <c r="H9" s="13">
        <v>2788</v>
      </c>
      <c r="I9" s="22">
        <f>(H9-E9)*D9</f>
        <v>3000</v>
      </c>
    </row>
    <row r="10" s="1" customFormat="1" spans="1:9">
      <c r="A10" s="10">
        <v>42586</v>
      </c>
      <c r="B10" s="11" t="s">
        <v>27</v>
      </c>
      <c r="C10" s="11" t="s">
        <v>15</v>
      </c>
      <c r="D10" s="11">
        <v>1250</v>
      </c>
      <c r="E10" s="11">
        <v>192</v>
      </c>
      <c r="F10" s="11">
        <v>190</v>
      </c>
      <c r="G10" s="11">
        <v>194</v>
      </c>
      <c r="H10" s="11">
        <v>190</v>
      </c>
      <c r="I10" s="21">
        <f t="shared" ref="I10" si="1">(H10-E10)*D10</f>
        <v>-2500</v>
      </c>
    </row>
    <row r="11" spans="1:9">
      <c r="A11" s="12">
        <v>42586</v>
      </c>
      <c r="B11" s="13" t="s">
        <v>11</v>
      </c>
      <c r="C11" s="13" t="s">
        <v>12</v>
      </c>
      <c r="D11" s="13">
        <v>5000</v>
      </c>
      <c r="E11" s="13">
        <v>120.1</v>
      </c>
      <c r="F11" s="13">
        <v>120.6</v>
      </c>
      <c r="G11" s="13">
        <v>119.5</v>
      </c>
      <c r="H11" s="13">
        <v>119.5</v>
      </c>
      <c r="I11" s="22">
        <f t="shared" ref="I11:I14" si="2">(E11-H11)*D11</f>
        <v>2999.99999999997</v>
      </c>
    </row>
    <row r="12" spans="1:9">
      <c r="A12" s="12">
        <v>42587</v>
      </c>
      <c r="B12" s="13" t="s">
        <v>53</v>
      </c>
      <c r="C12" s="13" t="s">
        <v>12</v>
      </c>
      <c r="D12" s="13">
        <v>1000</v>
      </c>
      <c r="E12" s="13">
        <v>322.3</v>
      </c>
      <c r="F12" s="13">
        <v>324.3</v>
      </c>
      <c r="G12" s="13">
        <v>320.3</v>
      </c>
      <c r="H12" s="13">
        <v>320.3</v>
      </c>
      <c r="I12" s="22">
        <f t="shared" si="2"/>
        <v>2000</v>
      </c>
    </row>
    <row r="13" spans="1:9">
      <c r="A13" s="12">
        <v>42587</v>
      </c>
      <c r="B13" s="13" t="s">
        <v>59</v>
      </c>
      <c r="C13" s="13" t="s">
        <v>12</v>
      </c>
      <c r="D13" s="13">
        <v>30</v>
      </c>
      <c r="E13" s="13">
        <v>47590</v>
      </c>
      <c r="F13" s="13">
        <v>47790</v>
      </c>
      <c r="G13" s="13">
        <v>47390</v>
      </c>
      <c r="H13" s="13">
        <v>47390</v>
      </c>
      <c r="I13" s="22">
        <f t="shared" si="2"/>
        <v>6000</v>
      </c>
    </row>
    <row r="14" spans="1:9">
      <c r="A14" s="12">
        <v>42590</v>
      </c>
      <c r="B14" s="13" t="s">
        <v>17</v>
      </c>
      <c r="C14" s="13" t="s">
        <v>12</v>
      </c>
      <c r="D14" s="13">
        <v>100</v>
      </c>
      <c r="E14" s="13">
        <v>31199</v>
      </c>
      <c r="F14" s="13">
        <v>31249</v>
      </c>
      <c r="G14" s="13">
        <v>31139</v>
      </c>
      <c r="H14" s="13">
        <v>31139</v>
      </c>
      <c r="I14" s="22">
        <f t="shared" si="2"/>
        <v>6000</v>
      </c>
    </row>
    <row r="15" spans="1:9">
      <c r="A15" s="12">
        <v>42590</v>
      </c>
      <c r="B15" s="13" t="s">
        <v>27</v>
      </c>
      <c r="C15" s="13" t="s">
        <v>15</v>
      </c>
      <c r="D15" s="13">
        <v>1250</v>
      </c>
      <c r="E15" s="13">
        <v>183.3</v>
      </c>
      <c r="F15" s="13">
        <v>181.3</v>
      </c>
      <c r="G15" s="13">
        <v>186.3</v>
      </c>
      <c r="H15" s="13">
        <v>184.9</v>
      </c>
      <c r="I15" s="22">
        <f t="shared" ref="I15:I19" si="3">(H15-E15)*D15</f>
        <v>1999.99999999999</v>
      </c>
    </row>
    <row r="16" spans="1:9">
      <c r="A16" s="12">
        <v>42590</v>
      </c>
      <c r="B16" s="13" t="s">
        <v>204</v>
      </c>
      <c r="C16" s="13" t="s">
        <v>15</v>
      </c>
      <c r="D16" s="13">
        <v>100</v>
      </c>
      <c r="E16" s="13">
        <v>2820</v>
      </c>
      <c r="F16" s="13">
        <v>2805</v>
      </c>
      <c r="G16" s="13">
        <v>2845</v>
      </c>
      <c r="H16" s="13">
        <v>2845</v>
      </c>
      <c r="I16" s="22">
        <f t="shared" si="3"/>
        <v>2500</v>
      </c>
    </row>
    <row r="17" s="53" customFormat="1" ht="15" spans="1:9">
      <c r="A17" s="10">
        <v>42590</v>
      </c>
      <c r="B17" s="56" t="s">
        <v>59</v>
      </c>
      <c r="C17" s="56" t="s">
        <v>12</v>
      </c>
      <c r="D17" s="56">
        <v>30</v>
      </c>
      <c r="E17" s="56">
        <v>46230</v>
      </c>
      <c r="F17" s="56">
        <v>46380</v>
      </c>
      <c r="G17" s="56">
        <v>46000</v>
      </c>
      <c r="H17" s="11">
        <v>46380</v>
      </c>
      <c r="I17" s="21">
        <f t="shared" ref="I17:I21" si="4">(E17-H17)*D17</f>
        <v>-4500</v>
      </c>
    </row>
    <row r="18" spans="1:9">
      <c r="A18" s="12">
        <v>42592</v>
      </c>
      <c r="B18" s="13" t="s">
        <v>17</v>
      </c>
      <c r="C18" s="13" t="s">
        <v>15</v>
      </c>
      <c r="D18" s="13">
        <v>100</v>
      </c>
      <c r="E18" s="13">
        <v>31490</v>
      </c>
      <c r="F18" s="13">
        <v>31440</v>
      </c>
      <c r="G18" s="13">
        <v>31550</v>
      </c>
      <c r="H18" s="13">
        <v>31550</v>
      </c>
      <c r="I18" s="22">
        <f t="shared" si="3"/>
        <v>6000</v>
      </c>
    </row>
    <row r="19" ht="15" spans="1:9">
      <c r="A19" s="12">
        <v>42592</v>
      </c>
      <c r="B19" s="13" t="s">
        <v>29</v>
      </c>
      <c r="C19" s="13" t="s">
        <v>15</v>
      </c>
      <c r="D19" s="13">
        <v>5000</v>
      </c>
      <c r="E19" s="41">
        <v>152.95</v>
      </c>
      <c r="F19" s="41">
        <v>152.3</v>
      </c>
      <c r="G19" s="41">
        <v>153.65</v>
      </c>
      <c r="H19" s="13">
        <v>153.65</v>
      </c>
      <c r="I19" s="22">
        <f t="shared" si="3"/>
        <v>3500.00000000009</v>
      </c>
    </row>
    <row r="20" ht="15" spans="1:9">
      <c r="A20" s="12">
        <v>42593</v>
      </c>
      <c r="B20" s="41" t="s">
        <v>206</v>
      </c>
      <c r="C20" s="41" t="s">
        <v>12</v>
      </c>
      <c r="D20" s="41">
        <v>1250</v>
      </c>
      <c r="E20" s="41">
        <v>173.5</v>
      </c>
      <c r="F20" s="41">
        <v>176.5</v>
      </c>
      <c r="G20" s="13">
        <v>170.5</v>
      </c>
      <c r="H20" s="13">
        <v>170.5</v>
      </c>
      <c r="I20" s="22">
        <f t="shared" si="4"/>
        <v>3750</v>
      </c>
    </row>
    <row r="21" ht="15" spans="1:9">
      <c r="A21" s="12">
        <v>42593</v>
      </c>
      <c r="B21" s="41" t="s">
        <v>59</v>
      </c>
      <c r="C21" s="41" t="s">
        <v>12</v>
      </c>
      <c r="D21" s="41">
        <v>30</v>
      </c>
      <c r="E21" s="41">
        <v>47050</v>
      </c>
      <c r="F21" s="41">
        <v>47350</v>
      </c>
      <c r="G21" s="41">
        <v>46750</v>
      </c>
      <c r="H21" s="13">
        <v>46750</v>
      </c>
      <c r="I21" s="22">
        <f t="shared" si="4"/>
        <v>9000</v>
      </c>
    </row>
    <row r="22" ht="15" spans="1:9">
      <c r="A22" s="12">
        <v>42593</v>
      </c>
      <c r="B22" s="41" t="s">
        <v>204</v>
      </c>
      <c r="C22" s="41" t="s">
        <v>15</v>
      </c>
      <c r="D22" s="41">
        <v>100</v>
      </c>
      <c r="E22" s="41">
        <v>2765</v>
      </c>
      <c r="F22" s="41">
        <v>2749</v>
      </c>
      <c r="G22" s="41">
        <v>2795</v>
      </c>
      <c r="H22" s="13">
        <v>2795</v>
      </c>
      <c r="I22" s="22">
        <f t="shared" ref="I22:I26" si="5">(H22-E22)*D22</f>
        <v>3000</v>
      </c>
    </row>
    <row r="23" ht="15" spans="1:9">
      <c r="A23" s="12">
        <v>42594</v>
      </c>
      <c r="B23" s="41" t="s">
        <v>17</v>
      </c>
      <c r="C23" s="41" t="s">
        <v>12</v>
      </c>
      <c r="D23" s="41">
        <v>100</v>
      </c>
      <c r="E23" s="41">
        <v>31540</v>
      </c>
      <c r="F23" s="41">
        <v>31640</v>
      </c>
      <c r="G23" s="41">
        <v>31440</v>
      </c>
      <c r="H23" s="13">
        <v>31440</v>
      </c>
      <c r="I23" s="22">
        <f t="shared" ref="I23:I29" si="6">(E23-H23)*D23</f>
        <v>10000</v>
      </c>
    </row>
    <row r="24" s="1" customFormat="1" ht="15" spans="1:9">
      <c r="A24" s="10">
        <v>42594</v>
      </c>
      <c r="B24" s="44" t="s">
        <v>204</v>
      </c>
      <c r="C24" s="44" t="s">
        <v>15</v>
      </c>
      <c r="D24" s="44">
        <v>100</v>
      </c>
      <c r="E24" s="44">
        <v>2926</v>
      </c>
      <c r="F24" s="44">
        <v>2956</v>
      </c>
      <c r="G24" s="44">
        <v>2906</v>
      </c>
      <c r="H24" s="11">
        <v>2906</v>
      </c>
      <c r="I24" s="21">
        <f t="shared" si="5"/>
        <v>-2000</v>
      </c>
    </row>
    <row r="25" ht="15" spans="1:9">
      <c r="A25" s="12">
        <v>42594</v>
      </c>
      <c r="B25" s="41" t="s">
        <v>29</v>
      </c>
      <c r="C25" s="41" t="s">
        <v>12</v>
      </c>
      <c r="D25" s="41">
        <v>5000</v>
      </c>
      <c r="E25" s="41">
        <v>150.3</v>
      </c>
      <c r="F25" s="41">
        <v>151.8</v>
      </c>
      <c r="G25" s="41">
        <v>149.7</v>
      </c>
      <c r="H25" s="13">
        <v>149.7</v>
      </c>
      <c r="I25" s="22">
        <f t="shared" si="6"/>
        <v>3000.00000000011</v>
      </c>
    </row>
    <row r="26" ht="15" spans="1:9">
      <c r="A26" s="12">
        <v>42598</v>
      </c>
      <c r="B26" s="41" t="s">
        <v>59</v>
      </c>
      <c r="C26" s="41" t="s">
        <v>15</v>
      </c>
      <c r="D26" s="41">
        <v>30</v>
      </c>
      <c r="E26" s="41">
        <v>46550</v>
      </c>
      <c r="F26" s="41">
        <v>46350</v>
      </c>
      <c r="G26" s="41">
        <v>46750</v>
      </c>
      <c r="H26" s="13">
        <v>46750</v>
      </c>
      <c r="I26" s="22">
        <f t="shared" si="5"/>
        <v>6000</v>
      </c>
    </row>
    <row r="27" ht="15" spans="1:9">
      <c r="A27" s="12">
        <v>42598</v>
      </c>
      <c r="B27" s="41" t="s">
        <v>17</v>
      </c>
      <c r="C27" s="41" t="s">
        <v>12</v>
      </c>
      <c r="D27" s="41">
        <v>100</v>
      </c>
      <c r="E27" s="41">
        <v>31510</v>
      </c>
      <c r="F27" s="41">
        <v>31610</v>
      </c>
      <c r="G27" s="41">
        <v>31410</v>
      </c>
      <c r="H27" s="13">
        <v>31410</v>
      </c>
      <c r="I27" s="22">
        <f t="shared" si="6"/>
        <v>10000</v>
      </c>
    </row>
    <row r="28" ht="15" spans="1:9">
      <c r="A28" s="12">
        <v>42599</v>
      </c>
      <c r="B28" s="41" t="s">
        <v>17</v>
      </c>
      <c r="C28" s="41" t="s">
        <v>12</v>
      </c>
      <c r="D28" s="41">
        <v>100</v>
      </c>
      <c r="E28" s="41">
        <v>31375</v>
      </c>
      <c r="F28" s="41">
        <v>37434</v>
      </c>
      <c r="G28" s="41">
        <v>31320</v>
      </c>
      <c r="H28" s="13">
        <v>31320</v>
      </c>
      <c r="I28" s="22">
        <f t="shared" si="6"/>
        <v>5500</v>
      </c>
    </row>
    <row r="29" ht="15" spans="1:9">
      <c r="A29" s="12">
        <v>42599</v>
      </c>
      <c r="B29" s="41" t="s">
        <v>204</v>
      </c>
      <c r="C29" s="41" t="s">
        <v>12</v>
      </c>
      <c r="D29" s="41">
        <v>100</v>
      </c>
      <c r="E29" s="41">
        <v>3115</v>
      </c>
      <c r="F29" s="41">
        <v>3145</v>
      </c>
      <c r="G29" s="41">
        <v>3070</v>
      </c>
      <c r="H29" s="13">
        <v>3070</v>
      </c>
      <c r="I29" s="22">
        <f t="shared" si="6"/>
        <v>4500</v>
      </c>
    </row>
    <row r="30" ht="15" spans="1:9">
      <c r="A30" s="12">
        <v>42600</v>
      </c>
      <c r="B30" s="41" t="s">
        <v>59</v>
      </c>
      <c r="C30" s="41" t="s">
        <v>12</v>
      </c>
      <c r="D30" s="41">
        <v>30</v>
      </c>
      <c r="E30" s="41">
        <v>46270</v>
      </c>
      <c r="F30" s="41">
        <v>46500</v>
      </c>
      <c r="G30" s="41">
        <v>46070</v>
      </c>
      <c r="H30" s="13">
        <v>46070</v>
      </c>
      <c r="I30" s="22">
        <f t="shared" ref="I30:I33" si="7">(E30-H30)*D30</f>
        <v>6000</v>
      </c>
    </row>
    <row r="31" ht="15" spans="1:9">
      <c r="A31" s="12">
        <v>42600</v>
      </c>
      <c r="B31" s="41" t="s">
        <v>204</v>
      </c>
      <c r="C31" s="41" t="s">
        <v>15</v>
      </c>
      <c r="D31" s="41">
        <v>100</v>
      </c>
      <c r="E31" s="41">
        <v>3146</v>
      </c>
      <c r="F31" s="41">
        <v>3118</v>
      </c>
      <c r="G31" s="41">
        <v>3176</v>
      </c>
      <c r="H31" s="13">
        <v>3176</v>
      </c>
      <c r="I31" s="22">
        <f>(H31-E31)*D31</f>
        <v>3000</v>
      </c>
    </row>
    <row r="32" ht="15" spans="1:9">
      <c r="A32" s="12">
        <v>42601</v>
      </c>
      <c r="B32" s="41" t="s">
        <v>59</v>
      </c>
      <c r="C32" s="41" t="s">
        <v>12</v>
      </c>
      <c r="D32" s="41">
        <v>30</v>
      </c>
      <c r="E32" s="41">
        <v>45580</v>
      </c>
      <c r="F32" s="41">
        <v>45780</v>
      </c>
      <c r="G32" s="41">
        <v>45280</v>
      </c>
      <c r="H32" s="13">
        <v>45280</v>
      </c>
      <c r="I32" s="22">
        <f t="shared" si="7"/>
        <v>9000</v>
      </c>
    </row>
    <row r="33" ht="15" spans="1:9">
      <c r="A33" s="12">
        <v>42601</v>
      </c>
      <c r="B33" s="41" t="s">
        <v>17</v>
      </c>
      <c r="C33" s="41" t="s">
        <v>12</v>
      </c>
      <c r="D33" s="41">
        <v>100</v>
      </c>
      <c r="E33" s="41">
        <v>31460</v>
      </c>
      <c r="F33" s="41">
        <v>31501</v>
      </c>
      <c r="G33" s="41">
        <v>31430</v>
      </c>
      <c r="H33" s="13">
        <v>31430</v>
      </c>
      <c r="I33" s="22">
        <f t="shared" si="7"/>
        <v>3000</v>
      </c>
    </row>
    <row r="34" s="1" customFormat="1" ht="15" spans="1:9">
      <c r="A34" s="10">
        <v>42601</v>
      </c>
      <c r="B34" s="44" t="s">
        <v>11</v>
      </c>
      <c r="C34" s="44" t="s">
        <v>12</v>
      </c>
      <c r="D34" s="44">
        <v>5000</v>
      </c>
      <c r="E34" s="44">
        <v>125.45</v>
      </c>
      <c r="F34" s="44">
        <v>125.95</v>
      </c>
      <c r="G34" s="44">
        <v>124.95</v>
      </c>
      <c r="H34" s="11">
        <v>125.95</v>
      </c>
      <c r="I34" s="21">
        <f t="shared" ref="I34:I39" si="8">(E34-H34)*D34</f>
        <v>-2500</v>
      </c>
    </row>
    <row r="35" ht="15" spans="1:9">
      <c r="A35" s="12">
        <v>42604</v>
      </c>
      <c r="B35" s="41" t="s">
        <v>17</v>
      </c>
      <c r="C35" s="41" t="s">
        <v>15</v>
      </c>
      <c r="D35" s="41">
        <v>100</v>
      </c>
      <c r="E35" s="41">
        <v>31205</v>
      </c>
      <c r="F35" s="41">
        <v>31140</v>
      </c>
      <c r="G35" s="41">
        <v>31265</v>
      </c>
      <c r="H35" s="13">
        <v>31265</v>
      </c>
      <c r="I35" s="22">
        <f>(H35-E35)*D35</f>
        <v>6000</v>
      </c>
    </row>
    <row r="36" ht="15" spans="1:9">
      <c r="A36" s="12">
        <v>42604</v>
      </c>
      <c r="B36" s="41" t="s">
        <v>204</v>
      </c>
      <c r="C36" s="41" t="s">
        <v>12</v>
      </c>
      <c r="D36" s="41">
        <v>100</v>
      </c>
      <c r="E36" s="41">
        <v>3235</v>
      </c>
      <c r="F36" s="41">
        <v>3265</v>
      </c>
      <c r="G36" s="41">
        <v>3205</v>
      </c>
      <c r="H36" s="13">
        <v>3205</v>
      </c>
      <c r="I36" s="22">
        <f t="shared" si="8"/>
        <v>3000</v>
      </c>
    </row>
    <row r="37" ht="15" spans="1:9">
      <c r="A37" s="12">
        <v>42605</v>
      </c>
      <c r="B37" s="41" t="s">
        <v>204</v>
      </c>
      <c r="C37" s="41" t="s">
        <v>15</v>
      </c>
      <c r="D37" s="41">
        <v>100</v>
      </c>
      <c r="E37" s="41">
        <v>3169</v>
      </c>
      <c r="F37" s="41">
        <v>3145</v>
      </c>
      <c r="G37" s="41">
        <v>3199</v>
      </c>
      <c r="H37" s="13">
        <v>3199</v>
      </c>
      <c r="I37" s="22">
        <f>(H37-E37)*D37</f>
        <v>3000</v>
      </c>
    </row>
    <row r="38" ht="15" spans="1:9">
      <c r="A38" s="12">
        <v>42605</v>
      </c>
      <c r="B38" s="41" t="s">
        <v>17</v>
      </c>
      <c r="C38" s="41" t="s">
        <v>12</v>
      </c>
      <c r="D38" s="41">
        <v>100</v>
      </c>
      <c r="E38" s="41">
        <v>31390</v>
      </c>
      <c r="F38" s="41">
        <v>31465</v>
      </c>
      <c r="G38" s="41">
        <v>31330</v>
      </c>
      <c r="H38" s="13">
        <v>31330</v>
      </c>
      <c r="I38" s="22">
        <f t="shared" si="8"/>
        <v>6000</v>
      </c>
    </row>
    <row r="39" s="53" customFormat="1" ht="15" spans="1:9">
      <c r="A39" s="10">
        <v>42605</v>
      </c>
      <c r="B39" s="56" t="s">
        <v>11</v>
      </c>
      <c r="C39" s="56" t="s">
        <v>12</v>
      </c>
      <c r="D39" s="56">
        <v>5000</v>
      </c>
      <c r="E39" s="56">
        <v>124.2</v>
      </c>
      <c r="F39" s="56">
        <v>124.7</v>
      </c>
      <c r="G39" s="56">
        <v>123.7</v>
      </c>
      <c r="H39" s="11">
        <v>124.7</v>
      </c>
      <c r="I39" s="21">
        <f t="shared" si="8"/>
        <v>-2500</v>
      </c>
    </row>
    <row r="40" ht="15" spans="1:9">
      <c r="A40" s="12">
        <v>42606</v>
      </c>
      <c r="B40" s="41" t="s">
        <v>17</v>
      </c>
      <c r="C40" s="41" t="s">
        <v>12</v>
      </c>
      <c r="D40" s="41">
        <v>100</v>
      </c>
      <c r="E40" s="41">
        <v>31155</v>
      </c>
      <c r="F40" s="41">
        <v>31225</v>
      </c>
      <c r="G40" s="41">
        <v>31055</v>
      </c>
      <c r="H40" s="13">
        <v>31055</v>
      </c>
      <c r="I40" s="22">
        <f t="shared" ref="I40:I46" si="9">(E40-H40)*D40</f>
        <v>10000</v>
      </c>
    </row>
    <row r="41" ht="15" spans="1:9">
      <c r="A41" s="12">
        <v>42606</v>
      </c>
      <c r="B41" s="41" t="s">
        <v>59</v>
      </c>
      <c r="C41" s="41" t="s">
        <v>12</v>
      </c>
      <c r="D41" s="41">
        <v>30</v>
      </c>
      <c r="E41" s="41">
        <v>44470</v>
      </c>
      <c r="F41" s="41">
        <v>44670</v>
      </c>
      <c r="G41" s="41">
        <v>44270</v>
      </c>
      <c r="H41" s="13">
        <v>44270</v>
      </c>
      <c r="I41" s="22">
        <f t="shared" si="9"/>
        <v>6000</v>
      </c>
    </row>
    <row r="42" ht="15" spans="1:9">
      <c r="A42" s="12">
        <v>42607</v>
      </c>
      <c r="B42" s="41" t="s">
        <v>17</v>
      </c>
      <c r="C42" s="41" t="s">
        <v>12</v>
      </c>
      <c r="D42" s="41">
        <v>100</v>
      </c>
      <c r="E42" s="41">
        <v>31030</v>
      </c>
      <c r="F42" s="41">
        <v>31097</v>
      </c>
      <c r="G42" s="41">
        <v>30960</v>
      </c>
      <c r="H42" s="13">
        <v>30960</v>
      </c>
      <c r="I42" s="22">
        <f t="shared" si="9"/>
        <v>7000</v>
      </c>
    </row>
    <row r="43" ht="15" spans="1:9">
      <c r="A43" s="12">
        <v>42607</v>
      </c>
      <c r="B43" s="41" t="s">
        <v>53</v>
      </c>
      <c r="C43" s="41" t="s">
        <v>12</v>
      </c>
      <c r="D43" s="41">
        <v>1000</v>
      </c>
      <c r="E43" s="41">
        <v>309.8</v>
      </c>
      <c r="F43" s="41">
        <v>311.8</v>
      </c>
      <c r="G43" s="41">
        <v>307.8</v>
      </c>
      <c r="H43" s="13">
        <v>307.8</v>
      </c>
      <c r="I43" s="22">
        <f t="shared" si="9"/>
        <v>2000</v>
      </c>
    </row>
    <row r="44" s="53" customFormat="1" ht="15" spans="1:9">
      <c r="A44" s="10">
        <v>42607</v>
      </c>
      <c r="B44" s="56" t="s">
        <v>204</v>
      </c>
      <c r="C44" s="56" t="s">
        <v>12</v>
      </c>
      <c r="D44" s="56">
        <v>100</v>
      </c>
      <c r="E44" s="56">
        <v>3131</v>
      </c>
      <c r="F44" s="56">
        <v>3156</v>
      </c>
      <c r="G44" s="56">
        <v>3106</v>
      </c>
      <c r="H44" s="11">
        <v>3156</v>
      </c>
      <c r="I44" s="21">
        <f t="shared" si="9"/>
        <v>-2500</v>
      </c>
    </row>
    <row r="45" ht="15" spans="1:9">
      <c r="A45" s="12">
        <v>42608</v>
      </c>
      <c r="B45" s="41" t="s">
        <v>17</v>
      </c>
      <c r="C45" s="41" t="s">
        <v>12</v>
      </c>
      <c r="D45" s="41">
        <v>100</v>
      </c>
      <c r="E45" s="41">
        <v>31140</v>
      </c>
      <c r="F45" s="41">
        <v>31205</v>
      </c>
      <c r="G45" s="41">
        <v>31050</v>
      </c>
      <c r="H45" s="13">
        <v>31050</v>
      </c>
      <c r="I45" s="22">
        <f t="shared" si="9"/>
        <v>9000</v>
      </c>
    </row>
    <row r="46" ht="15" spans="1:9">
      <c r="A46" s="12">
        <v>42608</v>
      </c>
      <c r="B46" s="41" t="s">
        <v>29</v>
      </c>
      <c r="C46" s="41" t="s">
        <v>12</v>
      </c>
      <c r="D46" s="41">
        <v>5000</v>
      </c>
      <c r="E46" s="41">
        <v>155.7</v>
      </c>
      <c r="F46" s="41">
        <v>156.2</v>
      </c>
      <c r="G46" s="41">
        <v>155.1</v>
      </c>
      <c r="H46" s="13">
        <v>155.1</v>
      </c>
      <c r="I46" s="22">
        <f t="shared" si="9"/>
        <v>2999.99999999997</v>
      </c>
    </row>
    <row r="47" ht="15" spans="1:9">
      <c r="A47" s="12">
        <v>42611</v>
      </c>
      <c r="B47" s="41" t="s">
        <v>17</v>
      </c>
      <c r="C47" s="41" t="s">
        <v>15</v>
      </c>
      <c r="D47" s="41">
        <v>100</v>
      </c>
      <c r="E47" s="41">
        <v>31015</v>
      </c>
      <c r="F47" s="41">
        <v>30965</v>
      </c>
      <c r="G47" s="41">
        <v>31075</v>
      </c>
      <c r="H47" s="13">
        <v>31075</v>
      </c>
      <c r="I47" s="22">
        <f>(H47-E47)*D47</f>
        <v>6000</v>
      </c>
    </row>
    <row r="48" s="1" customFormat="1" ht="15" spans="1:9">
      <c r="A48" s="10">
        <v>42611</v>
      </c>
      <c r="B48" s="44" t="s">
        <v>59</v>
      </c>
      <c r="C48" s="44" t="s">
        <v>12</v>
      </c>
      <c r="D48" s="44">
        <v>30</v>
      </c>
      <c r="E48" s="44">
        <v>43750</v>
      </c>
      <c r="F48" s="44">
        <v>43800</v>
      </c>
      <c r="G48" s="44">
        <v>43550</v>
      </c>
      <c r="H48" s="11">
        <v>43800</v>
      </c>
      <c r="I48" s="21">
        <f t="shared" ref="I48:I50" si="10">(E48-H48)*D48</f>
        <v>-1500</v>
      </c>
    </row>
    <row r="49" ht="15" spans="1:9">
      <c r="A49" s="12">
        <v>42612</v>
      </c>
      <c r="B49" s="41" t="s">
        <v>204</v>
      </c>
      <c r="C49" s="41" t="s">
        <v>12</v>
      </c>
      <c r="D49" s="41">
        <v>100</v>
      </c>
      <c r="E49" s="41">
        <v>3170</v>
      </c>
      <c r="F49" s="41">
        <v>3195</v>
      </c>
      <c r="G49" s="41">
        <v>3145</v>
      </c>
      <c r="H49" s="13">
        <v>3145</v>
      </c>
      <c r="I49" s="22">
        <f t="shared" si="10"/>
        <v>2500</v>
      </c>
    </row>
    <row r="50" ht="15" spans="1:9">
      <c r="A50" s="12">
        <v>42612</v>
      </c>
      <c r="B50" s="41" t="s">
        <v>17</v>
      </c>
      <c r="C50" s="41" t="s">
        <v>12</v>
      </c>
      <c r="D50" s="41">
        <v>100</v>
      </c>
      <c r="E50" s="41">
        <v>30878</v>
      </c>
      <c r="F50" s="41">
        <v>30928</v>
      </c>
      <c r="G50" s="41">
        <v>30818</v>
      </c>
      <c r="H50" s="13">
        <v>30818</v>
      </c>
      <c r="I50" s="22">
        <f t="shared" si="10"/>
        <v>6000</v>
      </c>
    </row>
    <row r="51" spans="1:9">
      <c r="A51" s="28"/>
      <c r="B51" s="28"/>
      <c r="C51" s="28"/>
      <c r="D51" s="28"/>
      <c r="E51" s="28"/>
      <c r="F51" s="28"/>
      <c r="G51" s="28"/>
      <c r="H51" s="28"/>
      <c r="I51" s="28"/>
    </row>
    <row r="52" ht="15" spans="1:9">
      <c r="A52" s="28"/>
      <c r="B52" s="28"/>
      <c r="C52" s="28"/>
      <c r="D52" s="28"/>
      <c r="E52" s="28"/>
      <c r="F52" s="28"/>
      <c r="G52" s="29" t="s">
        <v>121</v>
      </c>
      <c r="H52" s="29"/>
      <c r="I52" s="35">
        <f>SUM(I4:I51)</f>
        <v>179250</v>
      </c>
    </row>
    <row r="53" spans="1:9">
      <c r="A53" s="28"/>
      <c r="B53" s="28"/>
      <c r="C53" s="28"/>
      <c r="D53" s="28"/>
      <c r="E53" s="28"/>
      <c r="F53" s="28"/>
      <c r="G53" s="30"/>
      <c r="H53" s="30"/>
      <c r="I53" s="36"/>
    </row>
    <row r="54" ht="15" spans="1:9">
      <c r="A54" s="28"/>
      <c r="B54" s="28"/>
      <c r="C54" s="28"/>
      <c r="D54" s="28"/>
      <c r="E54" s="28"/>
      <c r="F54" s="28"/>
      <c r="G54" s="29" t="s">
        <v>122</v>
      </c>
      <c r="H54" s="29"/>
      <c r="I54" s="37">
        <f>39/46</f>
        <v>0.847826086956522</v>
      </c>
    </row>
    <row r="55" s="38" customFormat="1" spans="1:9">
      <c r="A55" s="28"/>
      <c r="B55" s="28"/>
      <c r="C55" s="28"/>
      <c r="D55" s="28"/>
      <c r="E55" s="28"/>
      <c r="F55" s="28"/>
      <c r="G55" s="28"/>
      <c r="H55" s="28"/>
      <c r="I55" s="28"/>
    </row>
    <row r="56" s="38" customFormat="1"/>
    <row r="57" s="38" customFormat="1"/>
    <row r="58" s="38" customFormat="1"/>
    <row r="59" s="38" customFormat="1"/>
    <row r="60" s="38" customFormat="1"/>
    <row r="61" s="38" customFormat="1"/>
    <row r="62" s="38" customFormat="1"/>
    <row r="63" s="38" customFormat="1"/>
    <row r="64" s="38" customFormat="1"/>
    <row r="65" s="38" customFormat="1"/>
    <row r="66" s="38" customFormat="1"/>
    <row r="67" s="38" customFormat="1"/>
    <row r="68" s="38" customFormat="1"/>
    <row r="69" s="38" customFormat="1"/>
    <row r="70" s="38" customFormat="1"/>
    <row r="71" s="38" customFormat="1"/>
    <row r="72" s="38" customFormat="1"/>
    <row r="73" s="38" customFormat="1"/>
    <row r="74" s="38" customFormat="1"/>
    <row r="75" s="38" customFormat="1"/>
    <row r="76" s="38" customFormat="1"/>
    <row r="77" s="38" customFormat="1"/>
    <row r="78" s="38" customFormat="1"/>
    <row r="79" s="38" customFormat="1"/>
    <row r="80" s="38" customFormat="1"/>
    <row r="81" s="38" customFormat="1"/>
    <row r="82" s="38" customFormat="1"/>
    <row r="83" s="38" customFormat="1"/>
    <row r="84" s="38" customFormat="1"/>
    <row r="85" s="38" customFormat="1"/>
    <row r="86" s="38" customFormat="1"/>
    <row r="87" s="38" customFormat="1"/>
    <row r="88" s="38" customFormat="1"/>
    <row r="89" s="38" customFormat="1"/>
    <row r="90" s="38" customFormat="1"/>
    <row r="91" s="38" customFormat="1"/>
    <row r="92" s="38" customFormat="1"/>
    <row r="93" s="38" customFormat="1"/>
    <row r="94" s="38" customFormat="1"/>
    <row r="95" spans="1:9">
      <c r="A95" s="51"/>
      <c r="B95" s="51"/>
      <c r="C95" s="51"/>
      <c r="D95" s="51"/>
      <c r="E95" s="51"/>
      <c r="F95" s="51"/>
      <c r="G95" s="51"/>
      <c r="H95" s="51"/>
      <c r="I95" s="51"/>
    </row>
    <row r="96" spans="1:9">
      <c r="A96" s="52"/>
      <c r="B96" s="52"/>
      <c r="C96" s="52"/>
      <c r="D96" s="52"/>
      <c r="E96" s="52"/>
      <c r="F96" s="52"/>
      <c r="G96" s="52"/>
      <c r="H96" s="52"/>
      <c r="I96" s="52"/>
    </row>
    <row r="97" spans="1:9">
      <c r="A97" s="52"/>
      <c r="B97" s="52"/>
      <c r="C97" s="52"/>
      <c r="D97" s="52"/>
      <c r="E97" s="52"/>
      <c r="F97" s="52"/>
      <c r="G97" s="52"/>
      <c r="H97" s="52"/>
      <c r="I97" s="52"/>
    </row>
    <row r="98" spans="1:9">
      <c r="A98" s="52"/>
      <c r="B98" s="52"/>
      <c r="C98" s="52"/>
      <c r="D98" s="52"/>
      <c r="E98" s="52"/>
      <c r="F98" s="52"/>
      <c r="G98" s="52"/>
      <c r="H98" s="52"/>
      <c r="I98" s="52"/>
    </row>
    <row r="99" spans="1:9">
      <c r="A99" s="52"/>
      <c r="B99" s="52"/>
      <c r="C99" s="52"/>
      <c r="D99" s="52"/>
      <c r="E99" s="52"/>
      <c r="F99" s="52"/>
      <c r="G99" s="52"/>
      <c r="H99" s="52"/>
      <c r="I99" s="52"/>
    </row>
    <row r="100" spans="1:9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>
      <c r="A102" s="52"/>
      <c r="B102" s="52"/>
      <c r="C102" s="52"/>
      <c r="D102" s="52"/>
      <c r="E102" s="52"/>
      <c r="F102" s="52"/>
      <c r="G102" s="52"/>
      <c r="H102" s="52"/>
      <c r="I102" s="52"/>
    </row>
  </sheetData>
  <mergeCells count="4">
    <mergeCell ref="A1:I1"/>
    <mergeCell ref="A2:I2"/>
    <mergeCell ref="G52:H52"/>
    <mergeCell ref="G54:H54"/>
  </mergeCells>
  <pageMargins left="0.75" right="0.75" top="1" bottom="1" header="0.511805555555556" footer="0.511805555555556"/>
  <pageSetup paperSize="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8"/>
  <sheetViews>
    <sheetView topLeftCell="A3" workbookViewId="0">
      <selection activeCell="A2" sqref="A2:I2"/>
    </sheetView>
  </sheetViews>
  <sheetFormatPr defaultColWidth="9" defaultRowHeight="14.25"/>
  <cols>
    <col min="1" max="1" width="10.425" style="39" customWidth="1"/>
    <col min="2" max="2" width="19.2833333333333" style="39" customWidth="1"/>
    <col min="3" max="3" width="9" style="39"/>
    <col min="4" max="4" width="10.2833333333333" style="39" customWidth="1"/>
    <col min="5" max="5" width="13.2833333333333" style="39" customWidth="1"/>
    <col min="6" max="6" width="11.2833333333333" style="39" customWidth="1"/>
    <col min="7" max="7" width="20.8583333333333" style="39" customWidth="1"/>
    <col min="8" max="8" width="11.8583333333333" style="39" customWidth="1"/>
    <col min="9" max="9" width="13.7083333333333" style="39" customWidth="1"/>
    <col min="10" max="16384" width="9" style="39"/>
  </cols>
  <sheetData>
    <row r="1" ht="22.5" spans="1:9">
      <c r="A1" s="4" t="s">
        <v>0</v>
      </c>
      <c r="B1" s="5"/>
      <c r="C1" s="5"/>
      <c r="D1" s="5"/>
      <c r="E1" s="5"/>
      <c r="F1" s="5"/>
      <c r="G1" s="5"/>
      <c r="H1" s="5"/>
      <c r="I1" s="18"/>
    </row>
    <row r="2" ht="15" spans="1:9">
      <c r="A2" s="6" t="s">
        <v>207</v>
      </c>
      <c r="B2" s="7"/>
      <c r="C2" s="7"/>
      <c r="D2" s="7"/>
      <c r="E2" s="7"/>
      <c r="F2" s="7"/>
      <c r="G2" s="7"/>
      <c r="H2" s="7"/>
      <c r="I2" s="19"/>
    </row>
    <row r="3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0" t="s">
        <v>10</v>
      </c>
    </row>
    <row r="4" spans="1:9">
      <c r="A4" s="12"/>
      <c r="B4" s="15"/>
      <c r="C4" s="15"/>
      <c r="D4" s="15"/>
      <c r="E4" s="15"/>
      <c r="F4" s="15"/>
      <c r="G4" s="15"/>
      <c r="H4" s="13"/>
      <c r="I4" s="22"/>
    </row>
    <row r="5" ht="15" spans="1:9">
      <c r="A5" s="40">
        <v>42552</v>
      </c>
      <c r="B5" s="41" t="s">
        <v>59</v>
      </c>
      <c r="C5" s="41" t="s">
        <v>12</v>
      </c>
      <c r="D5" s="41">
        <v>30</v>
      </c>
      <c r="E5" s="41">
        <v>45900</v>
      </c>
      <c r="F5" s="41">
        <v>46150</v>
      </c>
      <c r="G5" s="41">
        <v>45640</v>
      </c>
      <c r="H5" s="42">
        <v>45640</v>
      </c>
      <c r="I5" s="22">
        <f>(E5-H5)*D5</f>
        <v>7800</v>
      </c>
    </row>
    <row r="6" s="1" customFormat="1" ht="15" spans="1:9">
      <c r="A6" s="43">
        <v>42552</v>
      </c>
      <c r="B6" s="44" t="s">
        <v>29</v>
      </c>
      <c r="C6" s="44" t="s">
        <v>15</v>
      </c>
      <c r="D6" s="44">
        <v>5000</v>
      </c>
      <c r="E6" s="44">
        <v>142.75</v>
      </c>
      <c r="F6" s="44">
        <v>142.2</v>
      </c>
      <c r="G6" s="44">
        <v>143.5</v>
      </c>
      <c r="H6" s="45">
        <v>142.2</v>
      </c>
      <c r="I6" s="21">
        <f t="shared" ref="I6:I10" si="0">(H6-E6)*D6</f>
        <v>-2750.00000000006</v>
      </c>
    </row>
    <row r="7" ht="15" spans="1:9">
      <c r="A7" s="40">
        <v>42552</v>
      </c>
      <c r="B7" s="41" t="s">
        <v>17</v>
      </c>
      <c r="C7" s="41" t="s">
        <v>12</v>
      </c>
      <c r="D7" s="41">
        <v>100</v>
      </c>
      <c r="E7" s="41">
        <v>31510</v>
      </c>
      <c r="F7" s="41">
        <v>31590</v>
      </c>
      <c r="G7" s="41">
        <v>31440</v>
      </c>
      <c r="H7" s="42">
        <v>31440</v>
      </c>
      <c r="I7" s="22">
        <f t="shared" ref="I7:I15" si="1">(E7-H7)*D7</f>
        <v>7000</v>
      </c>
    </row>
    <row r="8" s="2" customFormat="1" ht="15" spans="1:9">
      <c r="A8" s="40">
        <v>42555</v>
      </c>
      <c r="B8" s="41" t="s">
        <v>59</v>
      </c>
      <c r="C8" s="41" t="s">
        <v>15</v>
      </c>
      <c r="D8" s="41">
        <v>30</v>
      </c>
      <c r="E8" s="41">
        <v>47650</v>
      </c>
      <c r="F8" s="41">
        <v>47450</v>
      </c>
      <c r="G8" s="41">
        <v>47850</v>
      </c>
      <c r="H8" s="42">
        <v>47850</v>
      </c>
      <c r="I8" s="22">
        <f t="shared" si="0"/>
        <v>6000</v>
      </c>
    </row>
    <row r="9" ht="15" spans="1:9">
      <c r="A9" s="40">
        <v>42555</v>
      </c>
      <c r="B9" s="41" t="s">
        <v>11</v>
      </c>
      <c r="C9" s="41" t="s">
        <v>15</v>
      </c>
      <c r="D9" s="41">
        <v>5000</v>
      </c>
      <c r="E9" s="41">
        <v>125.4</v>
      </c>
      <c r="F9" s="41">
        <v>124.8</v>
      </c>
      <c r="G9" s="41">
        <v>126</v>
      </c>
      <c r="H9" s="42">
        <v>126</v>
      </c>
      <c r="I9" s="22">
        <f t="shared" si="0"/>
        <v>2999.99999999997</v>
      </c>
    </row>
    <row r="10" ht="15" spans="1:9">
      <c r="A10" s="40">
        <v>42555</v>
      </c>
      <c r="B10" s="41" t="s">
        <v>206</v>
      </c>
      <c r="C10" s="41" t="s">
        <v>15</v>
      </c>
      <c r="D10" s="41">
        <v>1250</v>
      </c>
      <c r="E10" s="41">
        <v>195.4</v>
      </c>
      <c r="F10" s="41">
        <v>192.5</v>
      </c>
      <c r="G10" s="41">
        <v>198.4</v>
      </c>
      <c r="H10" s="42">
        <v>198.4</v>
      </c>
      <c r="I10" s="22">
        <f t="shared" si="0"/>
        <v>3750</v>
      </c>
    </row>
    <row r="11" ht="15" spans="1:9">
      <c r="A11" s="40">
        <v>42556</v>
      </c>
      <c r="B11" s="41" t="s">
        <v>204</v>
      </c>
      <c r="C11" s="41" t="s">
        <v>12</v>
      </c>
      <c r="D11" s="41">
        <v>100</v>
      </c>
      <c r="E11" s="41">
        <v>3315</v>
      </c>
      <c r="F11" s="41">
        <v>3347</v>
      </c>
      <c r="G11" s="41">
        <v>3280</v>
      </c>
      <c r="H11" s="42">
        <v>3280</v>
      </c>
      <c r="I11" s="22">
        <f t="shared" si="1"/>
        <v>3500</v>
      </c>
    </row>
    <row r="12" ht="15" spans="1:9">
      <c r="A12" s="40">
        <v>42556</v>
      </c>
      <c r="B12" s="41" t="s">
        <v>59</v>
      </c>
      <c r="C12" s="41" t="s">
        <v>12</v>
      </c>
      <c r="D12" s="41">
        <v>30</v>
      </c>
      <c r="E12" s="41">
        <v>47450</v>
      </c>
      <c r="F12" s="41">
        <v>47650</v>
      </c>
      <c r="G12" s="41">
        <v>47250</v>
      </c>
      <c r="H12" s="42">
        <v>47250</v>
      </c>
      <c r="I12" s="22">
        <f t="shared" si="1"/>
        <v>6000</v>
      </c>
    </row>
    <row r="13" s="1" customFormat="1" ht="15" spans="1:9">
      <c r="A13" s="43">
        <v>42556</v>
      </c>
      <c r="B13" s="44" t="s">
        <v>29</v>
      </c>
      <c r="C13" s="44" t="s">
        <v>12</v>
      </c>
      <c r="D13" s="44">
        <v>5000</v>
      </c>
      <c r="E13" s="44">
        <v>141.75</v>
      </c>
      <c r="F13" s="44">
        <v>142.25</v>
      </c>
      <c r="G13" s="44">
        <v>141.25</v>
      </c>
      <c r="H13" s="45">
        <v>142.25</v>
      </c>
      <c r="I13" s="21">
        <f t="shared" si="1"/>
        <v>-2500</v>
      </c>
    </row>
    <row r="14" ht="15" spans="1:9">
      <c r="A14" s="40">
        <v>42556</v>
      </c>
      <c r="B14" s="41" t="s">
        <v>204</v>
      </c>
      <c r="C14" s="41" t="s">
        <v>12</v>
      </c>
      <c r="D14" s="41">
        <v>100</v>
      </c>
      <c r="E14" s="41">
        <v>3238</v>
      </c>
      <c r="F14" s="41">
        <v>3263</v>
      </c>
      <c r="G14" s="41">
        <v>3218</v>
      </c>
      <c r="H14" s="42">
        <v>3218</v>
      </c>
      <c r="I14" s="22">
        <f t="shared" si="1"/>
        <v>2000</v>
      </c>
    </row>
    <row r="15" ht="15" spans="1:9">
      <c r="A15" s="40">
        <v>42558</v>
      </c>
      <c r="B15" s="41" t="s">
        <v>29</v>
      </c>
      <c r="C15" s="41" t="s">
        <v>12</v>
      </c>
      <c r="D15" s="41">
        <v>5000</v>
      </c>
      <c r="E15" s="41">
        <v>142.8</v>
      </c>
      <c r="F15" s="41">
        <v>143.4</v>
      </c>
      <c r="G15" s="41">
        <v>142.2</v>
      </c>
      <c r="H15" s="42">
        <v>142.2</v>
      </c>
      <c r="I15" s="22">
        <f t="shared" si="1"/>
        <v>3000.00000000011</v>
      </c>
    </row>
    <row r="16" ht="15" spans="1:9">
      <c r="A16" s="40">
        <v>42558</v>
      </c>
      <c r="B16" s="41" t="s">
        <v>206</v>
      </c>
      <c r="C16" s="41" t="s">
        <v>15</v>
      </c>
      <c r="D16" s="41">
        <v>1250</v>
      </c>
      <c r="E16" s="41">
        <v>188.5</v>
      </c>
      <c r="F16" s="41">
        <v>185.5</v>
      </c>
      <c r="G16" s="41">
        <v>191.5</v>
      </c>
      <c r="H16" s="42">
        <v>191.5</v>
      </c>
      <c r="I16" s="50">
        <f>(H16-E16)*D16</f>
        <v>3750</v>
      </c>
    </row>
    <row r="17" s="2" customFormat="1" ht="15" spans="1:9">
      <c r="A17" s="40">
        <v>42558</v>
      </c>
      <c r="B17" s="41" t="s">
        <v>17</v>
      </c>
      <c r="C17" s="41" t="s">
        <v>12</v>
      </c>
      <c r="D17" s="41">
        <v>100</v>
      </c>
      <c r="E17" s="41">
        <v>32140</v>
      </c>
      <c r="F17" s="41">
        <v>32240</v>
      </c>
      <c r="G17" s="41">
        <v>32040</v>
      </c>
      <c r="H17" s="42">
        <v>32040</v>
      </c>
      <c r="I17" s="22">
        <f>(E17-H17)*D17</f>
        <v>10000</v>
      </c>
    </row>
    <row r="18" ht="15" spans="1:9">
      <c r="A18" s="40">
        <v>42559</v>
      </c>
      <c r="B18" s="41" t="s">
        <v>59</v>
      </c>
      <c r="C18" s="41" t="s">
        <v>12</v>
      </c>
      <c r="D18" s="41">
        <v>30</v>
      </c>
      <c r="E18" s="41">
        <v>46820</v>
      </c>
      <c r="F18" s="41">
        <v>47020</v>
      </c>
      <c r="G18" s="41">
        <v>46600</v>
      </c>
      <c r="H18" s="42">
        <v>46600</v>
      </c>
      <c r="I18" s="22">
        <f t="shared" ref="I18:I25" si="2">(E18-H18)*D18</f>
        <v>6600</v>
      </c>
    </row>
    <row r="19" s="1" customFormat="1" ht="15" spans="1:9">
      <c r="A19" s="43">
        <v>42559</v>
      </c>
      <c r="B19" s="44" t="s">
        <v>29</v>
      </c>
      <c r="C19" s="44" t="s">
        <v>12</v>
      </c>
      <c r="D19" s="44">
        <v>5000</v>
      </c>
      <c r="E19" s="44">
        <v>141.8</v>
      </c>
      <c r="F19" s="44">
        <v>142.4</v>
      </c>
      <c r="G19" s="44">
        <v>141.2</v>
      </c>
      <c r="H19" s="45">
        <v>142.4</v>
      </c>
      <c r="I19" s="21">
        <f t="shared" si="2"/>
        <v>-2999.99999999997</v>
      </c>
    </row>
    <row r="20" s="2" customFormat="1" ht="15" spans="1:9">
      <c r="A20" s="40">
        <v>42559</v>
      </c>
      <c r="B20" s="41" t="s">
        <v>204</v>
      </c>
      <c r="C20" s="41" t="s">
        <v>15</v>
      </c>
      <c r="D20" s="41">
        <v>100</v>
      </c>
      <c r="E20" s="41">
        <v>3065</v>
      </c>
      <c r="F20" s="41">
        <v>3040</v>
      </c>
      <c r="G20" s="41">
        <v>3095</v>
      </c>
      <c r="H20" s="42">
        <v>3095</v>
      </c>
      <c r="I20" s="22">
        <f>(H20-E20)*D20</f>
        <v>3000</v>
      </c>
    </row>
    <row r="21" ht="15" spans="1:9">
      <c r="A21" s="40">
        <v>42562</v>
      </c>
      <c r="B21" s="41" t="s">
        <v>59</v>
      </c>
      <c r="C21" s="41" t="s">
        <v>12</v>
      </c>
      <c r="D21" s="41">
        <v>30</v>
      </c>
      <c r="E21" s="41">
        <v>48425</v>
      </c>
      <c r="F21" s="41">
        <v>48625</v>
      </c>
      <c r="G21" s="41">
        <v>48125</v>
      </c>
      <c r="H21" s="42">
        <v>48125</v>
      </c>
      <c r="I21" s="22">
        <f t="shared" si="2"/>
        <v>9000</v>
      </c>
    </row>
    <row r="22" ht="15" spans="1:9">
      <c r="A22" s="40">
        <v>42562</v>
      </c>
      <c r="B22" s="41" t="s">
        <v>59</v>
      </c>
      <c r="C22" s="41" t="s">
        <v>12</v>
      </c>
      <c r="D22" s="41">
        <v>30</v>
      </c>
      <c r="E22" s="41">
        <v>48000</v>
      </c>
      <c r="F22" s="41">
        <v>48211</v>
      </c>
      <c r="G22" s="41">
        <v>47800</v>
      </c>
      <c r="H22" s="42">
        <v>47800</v>
      </c>
      <c r="I22" s="22">
        <f t="shared" si="2"/>
        <v>6000</v>
      </c>
    </row>
    <row r="23" ht="15" spans="1:9">
      <c r="A23" s="40">
        <v>42563</v>
      </c>
      <c r="B23" s="41" t="s">
        <v>17</v>
      </c>
      <c r="C23" s="41" t="s">
        <v>12</v>
      </c>
      <c r="D23" s="41">
        <v>100</v>
      </c>
      <c r="E23" s="41">
        <v>31460</v>
      </c>
      <c r="F23" s="41">
        <v>31531</v>
      </c>
      <c r="G23" s="41">
        <v>31370</v>
      </c>
      <c r="H23" s="42">
        <v>31370</v>
      </c>
      <c r="I23" s="22">
        <f t="shared" si="2"/>
        <v>9000</v>
      </c>
    </row>
    <row r="24" s="2" customFormat="1" ht="15" spans="1:9">
      <c r="A24" s="40">
        <v>42563</v>
      </c>
      <c r="B24" s="41" t="s">
        <v>204</v>
      </c>
      <c r="C24" s="41" t="s">
        <v>15</v>
      </c>
      <c r="D24" s="41">
        <v>100</v>
      </c>
      <c r="E24" s="41">
        <v>3061</v>
      </c>
      <c r="F24" s="41">
        <v>3031</v>
      </c>
      <c r="G24" s="41">
        <v>3091</v>
      </c>
      <c r="H24" s="42">
        <v>3091</v>
      </c>
      <c r="I24" s="22">
        <f t="shared" ref="I24:I27" si="3">(H24-E24)*D24</f>
        <v>3000</v>
      </c>
    </row>
    <row r="25" s="1" customFormat="1" ht="15" spans="1:9">
      <c r="A25" s="43">
        <v>42563</v>
      </c>
      <c r="B25" s="44" t="s">
        <v>29</v>
      </c>
      <c r="C25" s="44" t="s">
        <v>12</v>
      </c>
      <c r="D25" s="44">
        <v>5000</v>
      </c>
      <c r="E25" s="44">
        <v>143.75</v>
      </c>
      <c r="F25" s="44">
        <v>144.25</v>
      </c>
      <c r="G25" s="44">
        <v>142.25</v>
      </c>
      <c r="H25" s="45">
        <v>144.25</v>
      </c>
      <c r="I25" s="21">
        <f t="shared" si="2"/>
        <v>-2500</v>
      </c>
    </row>
    <row r="26" ht="15" spans="1:9">
      <c r="A26" s="40">
        <v>42563</v>
      </c>
      <c r="B26" s="41" t="s">
        <v>11</v>
      </c>
      <c r="C26" s="41" t="s">
        <v>12</v>
      </c>
      <c r="D26" s="41">
        <v>5000</v>
      </c>
      <c r="E26" s="41">
        <v>123.7</v>
      </c>
      <c r="F26" s="41">
        <v>123.1</v>
      </c>
      <c r="G26" s="41">
        <v>124.4</v>
      </c>
      <c r="H26" s="42">
        <v>124.4</v>
      </c>
      <c r="I26" s="22">
        <f t="shared" si="3"/>
        <v>3500.00000000001</v>
      </c>
    </row>
    <row r="27" s="2" customFormat="1" ht="15" spans="1:9">
      <c r="A27" s="40">
        <v>42564</v>
      </c>
      <c r="B27" s="41" t="s">
        <v>17</v>
      </c>
      <c r="C27" s="41" t="s">
        <v>15</v>
      </c>
      <c r="D27" s="41">
        <v>100</v>
      </c>
      <c r="E27" s="41">
        <v>31215</v>
      </c>
      <c r="F27" s="41">
        <v>31115</v>
      </c>
      <c r="G27" s="41">
        <v>31306</v>
      </c>
      <c r="H27" s="42">
        <v>31306</v>
      </c>
      <c r="I27" s="22">
        <f t="shared" si="3"/>
        <v>9100</v>
      </c>
    </row>
    <row r="28" ht="15" spans="1:9">
      <c r="A28" s="40">
        <v>42564</v>
      </c>
      <c r="B28" s="41" t="s">
        <v>11</v>
      </c>
      <c r="C28" s="41" t="s">
        <v>12</v>
      </c>
      <c r="D28" s="41">
        <v>5000</v>
      </c>
      <c r="E28" s="41">
        <v>125.35</v>
      </c>
      <c r="F28" s="41">
        <v>124.7</v>
      </c>
      <c r="G28" s="41">
        <v>126.05</v>
      </c>
      <c r="H28" s="42">
        <v>124.7</v>
      </c>
      <c r="I28" s="22">
        <f t="shared" ref="I28:I31" si="4">(E28-H28)*D28</f>
        <v>3249.99999999996</v>
      </c>
    </row>
    <row r="29" ht="15" spans="1:9">
      <c r="A29" s="40">
        <v>42565</v>
      </c>
      <c r="B29" s="41" t="s">
        <v>17</v>
      </c>
      <c r="C29" s="41" t="s">
        <v>12</v>
      </c>
      <c r="D29" s="41">
        <v>100</v>
      </c>
      <c r="E29" s="41">
        <v>30890</v>
      </c>
      <c r="F29" s="41">
        <v>30978</v>
      </c>
      <c r="G29" s="41">
        <v>30742</v>
      </c>
      <c r="H29" s="42">
        <v>30742</v>
      </c>
      <c r="I29" s="22">
        <f t="shared" si="4"/>
        <v>14800</v>
      </c>
    </row>
    <row r="30" s="1" customFormat="1" ht="15" spans="1:9">
      <c r="A30" s="43">
        <v>42565</v>
      </c>
      <c r="B30" s="44" t="s">
        <v>11</v>
      </c>
      <c r="C30" s="44" t="s">
        <v>12</v>
      </c>
      <c r="D30" s="44">
        <v>5000</v>
      </c>
      <c r="E30" s="44">
        <v>125.05</v>
      </c>
      <c r="F30" s="44">
        <v>125.5</v>
      </c>
      <c r="G30" s="44">
        <v>124.5</v>
      </c>
      <c r="H30" s="45">
        <v>125.5</v>
      </c>
      <c r="I30" s="21">
        <f t="shared" si="4"/>
        <v>-2250.00000000001</v>
      </c>
    </row>
    <row r="31" s="1" customFormat="1" ht="15" spans="1:9">
      <c r="A31" s="40">
        <v>42566</v>
      </c>
      <c r="B31" s="41" t="s">
        <v>204</v>
      </c>
      <c r="C31" s="41" t="s">
        <v>12</v>
      </c>
      <c r="D31" s="41">
        <v>100</v>
      </c>
      <c r="E31" s="41">
        <v>3040</v>
      </c>
      <c r="F31" s="41">
        <v>3080</v>
      </c>
      <c r="G31" s="41">
        <v>3000</v>
      </c>
      <c r="H31" s="42">
        <v>3000</v>
      </c>
      <c r="I31" s="22">
        <f t="shared" si="4"/>
        <v>4000</v>
      </c>
    </row>
    <row r="32" ht="15" spans="1:9">
      <c r="A32" s="40">
        <v>42566</v>
      </c>
      <c r="B32" s="41" t="s">
        <v>11</v>
      </c>
      <c r="C32" s="41" t="s">
        <v>15</v>
      </c>
      <c r="D32" s="41">
        <v>5000</v>
      </c>
      <c r="E32" s="41">
        <v>127.35</v>
      </c>
      <c r="F32" s="41">
        <v>126.75</v>
      </c>
      <c r="G32" s="41">
        <v>128</v>
      </c>
      <c r="H32" s="42">
        <v>128</v>
      </c>
      <c r="I32" s="22">
        <f>(H32-E32)*D32</f>
        <v>3250.00000000003</v>
      </c>
    </row>
    <row r="33" s="2" customFormat="1" ht="15" spans="1:9">
      <c r="A33" s="40">
        <v>42566</v>
      </c>
      <c r="B33" s="41" t="s">
        <v>17</v>
      </c>
      <c r="C33" s="41" t="s">
        <v>15</v>
      </c>
      <c r="D33" s="41">
        <v>100</v>
      </c>
      <c r="E33" s="41">
        <v>31030</v>
      </c>
      <c r="F33" s="41">
        <v>30955</v>
      </c>
      <c r="G33" s="41">
        <v>31091</v>
      </c>
      <c r="H33" s="42">
        <v>31091</v>
      </c>
      <c r="I33" s="22">
        <f>(H33-E33)*D33</f>
        <v>6100</v>
      </c>
    </row>
    <row r="34" ht="15" spans="1:9">
      <c r="A34" s="46">
        <v>42569</v>
      </c>
      <c r="B34" s="41" t="s">
        <v>59</v>
      </c>
      <c r="C34" s="41" t="s">
        <v>12</v>
      </c>
      <c r="D34" s="41">
        <v>30</v>
      </c>
      <c r="E34" s="41">
        <v>47000</v>
      </c>
      <c r="F34" s="41">
        <v>47200</v>
      </c>
      <c r="G34" s="41">
        <v>46800</v>
      </c>
      <c r="H34" s="42">
        <v>46800</v>
      </c>
      <c r="I34" s="22">
        <f t="shared" ref="I34:I44" si="5">(E34-H34)*D34</f>
        <v>6000</v>
      </c>
    </row>
    <row r="35" ht="15" spans="1:9">
      <c r="A35" s="46">
        <v>42569</v>
      </c>
      <c r="B35" s="41" t="s">
        <v>206</v>
      </c>
      <c r="C35" s="41" t="s">
        <v>12</v>
      </c>
      <c r="D35" s="41">
        <v>1250</v>
      </c>
      <c r="E35" s="41">
        <v>187</v>
      </c>
      <c r="F35" s="41">
        <v>189</v>
      </c>
      <c r="G35" s="41">
        <v>184.8</v>
      </c>
      <c r="H35" s="42">
        <v>184.8</v>
      </c>
      <c r="I35" s="22">
        <f t="shared" si="5"/>
        <v>2749.99999999999</v>
      </c>
    </row>
    <row r="36" s="1" customFormat="1" ht="15" spans="1:9">
      <c r="A36" s="26">
        <v>42569</v>
      </c>
      <c r="B36" s="44" t="s">
        <v>53</v>
      </c>
      <c r="C36" s="44" t="s">
        <v>12</v>
      </c>
      <c r="D36" s="44">
        <v>1000</v>
      </c>
      <c r="E36" s="44">
        <v>330.8</v>
      </c>
      <c r="F36" s="44">
        <v>332.8</v>
      </c>
      <c r="G36" s="44">
        <v>328.8</v>
      </c>
      <c r="H36" s="45">
        <v>332.8</v>
      </c>
      <c r="I36" s="21">
        <f t="shared" si="5"/>
        <v>-2000</v>
      </c>
    </row>
    <row r="37" ht="15" spans="1:9">
      <c r="A37" s="46">
        <v>42570</v>
      </c>
      <c r="B37" s="41" t="s">
        <v>206</v>
      </c>
      <c r="C37" s="41" t="s">
        <v>12</v>
      </c>
      <c r="D37" s="41">
        <v>1250</v>
      </c>
      <c r="E37" s="41">
        <v>186.3</v>
      </c>
      <c r="F37" s="41">
        <v>189</v>
      </c>
      <c r="G37" s="41">
        <v>183.3</v>
      </c>
      <c r="H37" s="42">
        <v>183.3</v>
      </c>
      <c r="I37" s="22">
        <f t="shared" si="5"/>
        <v>3750</v>
      </c>
    </row>
    <row r="38" s="2" customFormat="1" ht="15" spans="1:9">
      <c r="A38" s="46">
        <v>42570</v>
      </c>
      <c r="B38" s="41" t="s">
        <v>204</v>
      </c>
      <c r="C38" s="41" t="s">
        <v>15</v>
      </c>
      <c r="D38" s="41">
        <v>100</v>
      </c>
      <c r="E38" s="41">
        <v>3091</v>
      </c>
      <c r="F38" s="41">
        <v>3041</v>
      </c>
      <c r="G38" s="41">
        <v>3131</v>
      </c>
      <c r="H38" s="42">
        <v>3131</v>
      </c>
      <c r="I38" s="22">
        <f>(H38-E38)*D38</f>
        <v>4000</v>
      </c>
    </row>
    <row r="39" ht="15" spans="1:9">
      <c r="A39" s="46">
        <v>42572</v>
      </c>
      <c r="B39" s="41" t="s">
        <v>17</v>
      </c>
      <c r="C39" s="41" t="s">
        <v>12</v>
      </c>
      <c r="D39" s="41">
        <v>100</v>
      </c>
      <c r="E39" s="41">
        <v>30818</v>
      </c>
      <c r="F39" s="41">
        <v>30878</v>
      </c>
      <c r="G39" s="41">
        <v>30758</v>
      </c>
      <c r="H39" s="42">
        <v>30758</v>
      </c>
      <c r="I39" s="22">
        <f t="shared" si="5"/>
        <v>6000</v>
      </c>
    </row>
    <row r="40" ht="15" spans="1:9">
      <c r="A40" s="46">
        <v>42572</v>
      </c>
      <c r="B40" s="41" t="s">
        <v>136</v>
      </c>
      <c r="C40" s="41" t="s">
        <v>12</v>
      </c>
      <c r="D40" s="41">
        <v>5000</v>
      </c>
      <c r="E40" s="41">
        <v>107.8</v>
      </c>
      <c r="F40" s="41">
        <v>108.3</v>
      </c>
      <c r="G40" s="41">
        <v>107.2</v>
      </c>
      <c r="H40" s="42">
        <v>107.2</v>
      </c>
      <c r="I40" s="22">
        <f t="shared" si="5"/>
        <v>2999.99999999997</v>
      </c>
    </row>
    <row r="41" ht="15" spans="1:9">
      <c r="A41" s="46">
        <v>42573</v>
      </c>
      <c r="B41" s="41" t="s">
        <v>136</v>
      </c>
      <c r="C41" s="41" t="s">
        <v>12</v>
      </c>
      <c r="D41" s="41">
        <v>5000</v>
      </c>
      <c r="E41" s="41">
        <v>107.85</v>
      </c>
      <c r="F41" s="41">
        <v>108.35</v>
      </c>
      <c r="G41" s="41">
        <v>107.35</v>
      </c>
      <c r="H41" s="42">
        <v>107.35</v>
      </c>
      <c r="I41" s="22">
        <f t="shared" si="5"/>
        <v>2500</v>
      </c>
    </row>
    <row r="42" s="1" customFormat="1" ht="15" spans="1:9">
      <c r="A42" s="26">
        <v>42573</v>
      </c>
      <c r="B42" s="44" t="s">
        <v>136</v>
      </c>
      <c r="C42" s="44" t="s">
        <v>12</v>
      </c>
      <c r="D42" s="44">
        <v>5000</v>
      </c>
      <c r="E42" s="44">
        <v>107.25</v>
      </c>
      <c r="F42" s="44">
        <v>107.3</v>
      </c>
      <c r="G42" s="44">
        <v>106.75</v>
      </c>
      <c r="H42" s="45">
        <v>107.3</v>
      </c>
      <c r="I42" s="21">
        <f t="shared" si="5"/>
        <v>-249.999999999986</v>
      </c>
    </row>
    <row r="43" ht="15" spans="1:9">
      <c r="A43" s="46">
        <v>42573</v>
      </c>
      <c r="B43" s="41" t="s">
        <v>204</v>
      </c>
      <c r="C43" s="41" t="s">
        <v>12</v>
      </c>
      <c r="D43" s="41">
        <v>100</v>
      </c>
      <c r="E43" s="41">
        <v>3024</v>
      </c>
      <c r="F43" s="41">
        <v>3036</v>
      </c>
      <c r="G43" s="41">
        <v>2994</v>
      </c>
      <c r="H43" s="42">
        <v>2994</v>
      </c>
      <c r="I43" s="22">
        <f t="shared" si="5"/>
        <v>3000</v>
      </c>
    </row>
    <row r="44" ht="15" spans="1:9">
      <c r="A44" s="46">
        <v>42573</v>
      </c>
      <c r="B44" s="41" t="s">
        <v>17</v>
      </c>
      <c r="C44" s="41" t="s">
        <v>12</v>
      </c>
      <c r="D44" s="41">
        <v>100</v>
      </c>
      <c r="E44" s="41">
        <v>30895</v>
      </c>
      <c r="F44" s="41">
        <v>30942</v>
      </c>
      <c r="G44" s="41">
        <v>30830</v>
      </c>
      <c r="H44" s="42">
        <v>30830</v>
      </c>
      <c r="I44" s="22">
        <f t="shared" si="5"/>
        <v>6500</v>
      </c>
    </row>
    <row r="45" s="1" customFormat="1" ht="15" spans="1:9">
      <c r="A45" s="26">
        <v>42576</v>
      </c>
      <c r="B45" s="44" t="s">
        <v>17</v>
      </c>
      <c r="C45" s="44" t="s">
        <v>15</v>
      </c>
      <c r="D45" s="44">
        <v>100</v>
      </c>
      <c r="E45" s="44">
        <v>30740</v>
      </c>
      <c r="F45" s="44">
        <v>30710</v>
      </c>
      <c r="G45" s="44">
        <v>30810</v>
      </c>
      <c r="H45" s="45">
        <v>30710</v>
      </c>
      <c r="I45" s="21">
        <f t="shared" ref="I45:I50" si="6">(H45-E45)*D45</f>
        <v>-3000</v>
      </c>
    </row>
    <row r="46" ht="15" spans="1:9">
      <c r="A46" s="46">
        <v>42576</v>
      </c>
      <c r="B46" s="41" t="s">
        <v>204</v>
      </c>
      <c r="C46" s="41" t="s">
        <v>12</v>
      </c>
      <c r="D46" s="41">
        <v>100</v>
      </c>
      <c r="E46" s="41">
        <v>2960</v>
      </c>
      <c r="F46" s="41">
        <v>2990</v>
      </c>
      <c r="G46" s="41">
        <v>2930</v>
      </c>
      <c r="H46" s="42">
        <v>2930</v>
      </c>
      <c r="I46" s="22">
        <f t="shared" ref="I46:I48" si="7">(E46-H46)*D46</f>
        <v>3000</v>
      </c>
    </row>
    <row r="47" ht="15" spans="1:9">
      <c r="A47" s="46">
        <v>42576</v>
      </c>
      <c r="B47" s="41" t="s">
        <v>11</v>
      </c>
      <c r="C47" s="41" t="s">
        <v>12</v>
      </c>
      <c r="D47" s="41">
        <v>5000</v>
      </c>
      <c r="E47" s="41">
        <v>124.45</v>
      </c>
      <c r="F47" s="41">
        <v>125.05</v>
      </c>
      <c r="G47" s="41">
        <v>123.85</v>
      </c>
      <c r="H47" s="42">
        <v>123.85</v>
      </c>
      <c r="I47" s="22">
        <f t="shared" si="7"/>
        <v>3000.00000000004</v>
      </c>
    </row>
    <row r="48" ht="15" spans="1:9">
      <c r="A48" s="46">
        <v>42577</v>
      </c>
      <c r="B48" s="41" t="s">
        <v>204</v>
      </c>
      <c r="C48" s="41" t="s">
        <v>12</v>
      </c>
      <c r="D48" s="41">
        <v>100</v>
      </c>
      <c r="E48" s="41">
        <v>2908</v>
      </c>
      <c r="F48" s="41">
        <v>2928</v>
      </c>
      <c r="G48" s="41">
        <v>2880</v>
      </c>
      <c r="H48" s="42">
        <v>2880</v>
      </c>
      <c r="I48" s="22">
        <f t="shared" si="7"/>
        <v>2800</v>
      </c>
    </row>
    <row r="49" ht="15" spans="1:9">
      <c r="A49" s="46">
        <v>42577</v>
      </c>
      <c r="B49" s="41" t="s">
        <v>29</v>
      </c>
      <c r="C49" s="41" t="s">
        <v>15</v>
      </c>
      <c r="D49" s="41">
        <v>5000</v>
      </c>
      <c r="E49" s="41">
        <v>149.25</v>
      </c>
      <c r="F49" s="41">
        <v>148.55</v>
      </c>
      <c r="G49" s="41">
        <v>150.1</v>
      </c>
      <c r="H49" s="42">
        <v>150.1</v>
      </c>
      <c r="I49" s="22">
        <f t="shared" si="6"/>
        <v>4249.99999999997</v>
      </c>
    </row>
    <row r="50" s="2" customFormat="1" ht="15" spans="1:9">
      <c r="A50" s="46">
        <v>42577</v>
      </c>
      <c r="B50" s="41" t="s">
        <v>59</v>
      </c>
      <c r="C50" s="41" t="s">
        <v>15</v>
      </c>
      <c r="D50" s="41">
        <v>30</v>
      </c>
      <c r="E50" s="41">
        <v>46370</v>
      </c>
      <c r="F50" s="41">
        <v>46170</v>
      </c>
      <c r="G50" s="41">
        <v>46610</v>
      </c>
      <c r="H50" s="42">
        <v>46610</v>
      </c>
      <c r="I50" s="22">
        <f t="shared" si="6"/>
        <v>7200</v>
      </c>
    </row>
    <row r="51" ht="15" spans="1:9">
      <c r="A51" s="46">
        <v>42578</v>
      </c>
      <c r="B51" s="41" t="s">
        <v>11</v>
      </c>
      <c r="C51" s="41" t="s">
        <v>12</v>
      </c>
      <c r="D51" s="41">
        <v>5000</v>
      </c>
      <c r="E51" s="41">
        <v>121.5</v>
      </c>
      <c r="F51" s="41">
        <v>122.05</v>
      </c>
      <c r="G51" s="41">
        <v>120.9</v>
      </c>
      <c r="H51" s="42">
        <v>120.9</v>
      </c>
      <c r="I51" s="22">
        <f>(E51-H51)*D51</f>
        <v>2999.99999999997</v>
      </c>
    </row>
    <row r="52" ht="15" spans="1:9">
      <c r="A52" s="46">
        <v>42578</v>
      </c>
      <c r="B52" s="41" t="s">
        <v>59</v>
      </c>
      <c r="C52" s="41" t="s">
        <v>15</v>
      </c>
      <c r="D52" s="41">
        <v>30</v>
      </c>
      <c r="E52" s="41">
        <v>46750</v>
      </c>
      <c r="F52" s="41">
        <v>46550</v>
      </c>
      <c r="G52" s="41">
        <v>47150</v>
      </c>
      <c r="H52" s="42">
        <v>47150</v>
      </c>
      <c r="I52" s="22">
        <f>(H52-E52)*D52</f>
        <v>12000</v>
      </c>
    </row>
    <row r="53" s="1" customFormat="1" ht="15" spans="1:9">
      <c r="A53" s="26">
        <v>42578</v>
      </c>
      <c r="B53" s="44" t="s">
        <v>59</v>
      </c>
      <c r="C53" s="44" t="s">
        <v>12</v>
      </c>
      <c r="D53" s="44">
        <v>30</v>
      </c>
      <c r="E53" s="44">
        <v>46250</v>
      </c>
      <c r="F53" s="44">
        <v>46350</v>
      </c>
      <c r="G53" s="44">
        <v>46050</v>
      </c>
      <c r="H53" s="45">
        <v>46350</v>
      </c>
      <c r="I53" s="21">
        <f t="shared" ref="I53:I55" si="8">(E53-H53)*D53</f>
        <v>-3000</v>
      </c>
    </row>
    <row r="54" ht="15" spans="1:9">
      <c r="A54" s="46">
        <v>42579</v>
      </c>
      <c r="B54" s="41" t="s">
        <v>204</v>
      </c>
      <c r="C54" s="41" t="s">
        <v>12</v>
      </c>
      <c r="D54" s="41">
        <v>100</v>
      </c>
      <c r="E54" s="41">
        <v>2833</v>
      </c>
      <c r="F54" s="41">
        <v>2859</v>
      </c>
      <c r="G54" s="41">
        <v>2803</v>
      </c>
      <c r="H54" s="42">
        <v>2803</v>
      </c>
      <c r="I54" s="22">
        <f t="shared" si="8"/>
        <v>3000</v>
      </c>
    </row>
    <row r="55" ht="15" spans="1:9">
      <c r="A55" s="46">
        <v>42579</v>
      </c>
      <c r="B55" s="41" t="s">
        <v>11</v>
      </c>
      <c r="C55" s="41" t="s">
        <v>12</v>
      </c>
      <c r="D55" s="41">
        <v>5000</v>
      </c>
      <c r="E55" s="41">
        <v>120.5</v>
      </c>
      <c r="F55" s="41">
        <v>121.05</v>
      </c>
      <c r="G55" s="41">
        <v>119.9</v>
      </c>
      <c r="H55" s="47">
        <v>119.9</v>
      </c>
      <c r="I55" s="23">
        <f t="shared" si="8"/>
        <v>2999.99999999997</v>
      </c>
    </row>
    <row r="56" ht="15" spans="1:9">
      <c r="A56" s="46">
        <v>42579</v>
      </c>
      <c r="B56" s="41" t="s">
        <v>59</v>
      </c>
      <c r="C56" s="41" t="s">
        <v>15</v>
      </c>
      <c r="D56" s="41">
        <v>30</v>
      </c>
      <c r="E56" s="41">
        <v>47750</v>
      </c>
      <c r="F56" s="41">
        <v>47550</v>
      </c>
      <c r="G56" s="48">
        <v>47950</v>
      </c>
      <c r="H56" s="42">
        <v>47950</v>
      </c>
      <c r="I56" s="22">
        <f>(H56-E56)*D56</f>
        <v>6000</v>
      </c>
    </row>
    <row r="57" spans="1:9">
      <c r="A57" s="46"/>
      <c r="B57" s="28"/>
      <c r="C57" s="28"/>
      <c r="D57" s="28"/>
      <c r="E57" s="28"/>
      <c r="F57" s="28"/>
      <c r="G57" s="28"/>
      <c r="H57" s="28"/>
      <c r="I57" s="28"/>
    </row>
    <row r="58" ht="15" spans="1:9">
      <c r="A58" s="49"/>
      <c r="B58" s="28"/>
      <c r="C58" s="28"/>
      <c r="D58" s="28"/>
      <c r="E58" s="28"/>
      <c r="F58" s="28"/>
      <c r="G58" s="29" t="s">
        <v>121</v>
      </c>
      <c r="H58" s="29"/>
      <c r="I58" s="35">
        <f>SUM(I4:I56)</f>
        <v>199900</v>
      </c>
    </row>
    <row r="59" spans="1:9">
      <c r="A59" s="28"/>
      <c r="B59" s="28"/>
      <c r="C59" s="28"/>
      <c r="D59" s="28"/>
      <c r="E59" s="28"/>
      <c r="F59" s="28"/>
      <c r="G59" s="30"/>
      <c r="H59" s="30"/>
      <c r="I59" s="36"/>
    </row>
    <row r="60" ht="15" spans="1:9">
      <c r="A60" s="28"/>
      <c r="B60" s="28"/>
      <c r="C60" s="28"/>
      <c r="D60" s="28"/>
      <c r="E60" s="28"/>
      <c r="F60" s="28"/>
      <c r="G60" s="29" t="s">
        <v>122</v>
      </c>
      <c r="H60" s="29"/>
      <c r="I60" s="37">
        <f>43/52</f>
        <v>0.826923076923077</v>
      </c>
    </row>
    <row r="61" s="38" customFormat="1" spans="1:9">
      <c r="A61" s="28"/>
      <c r="B61" s="28"/>
      <c r="C61" s="28"/>
      <c r="D61" s="28"/>
      <c r="E61" s="28"/>
      <c r="F61" s="28"/>
      <c r="G61" s="28"/>
      <c r="H61" s="28"/>
      <c r="I61" s="28"/>
    </row>
    <row r="62" s="38" customFormat="1"/>
    <row r="63" s="38" customFormat="1"/>
    <row r="64" s="38" customFormat="1"/>
    <row r="65" s="38" customFormat="1"/>
    <row r="66" s="38" customFormat="1"/>
    <row r="67" s="38" customFormat="1"/>
    <row r="68" s="38" customFormat="1"/>
    <row r="69" s="38" customFormat="1"/>
    <row r="70" s="38" customFormat="1"/>
    <row r="71" s="38" customFormat="1"/>
    <row r="72" s="38" customFormat="1"/>
    <row r="73" s="38" customFormat="1"/>
    <row r="74" s="38" customFormat="1"/>
    <row r="75" s="38" customFormat="1"/>
    <row r="76" s="38" customFormat="1"/>
    <row r="77" s="38" customFormat="1"/>
    <row r="78" s="38" customFormat="1"/>
    <row r="79" s="38" customFormat="1"/>
    <row r="80" s="38" customFormat="1"/>
    <row r="81" s="38" customFormat="1"/>
    <row r="82" s="38" customFormat="1"/>
    <row r="83" s="38" customFormat="1"/>
    <row r="84" s="38" customFormat="1"/>
    <row r="85" s="38" customFormat="1"/>
    <row r="86" s="38" customFormat="1"/>
    <row r="87" s="38" customFormat="1"/>
    <row r="88" s="38" customFormat="1"/>
    <row r="89" s="38" customFormat="1"/>
    <row r="90" s="38" customFormat="1"/>
    <row r="91" s="38" customFormat="1"/>
    <row r="92" s="38" customFormat="1"/>
    <row r="93" s="38" customFormat="1"/>
    <row r="94" s="38" customFormat="1"/>
    <row r="95" s="38" customFormat="1"/>
    <row r="96" s="38" customFormat="1"/>
    <row r="97" s="38" customFormat="1"/>
    <row r="98" s="38" customFormat="1"/>
    <row r="99" s="38" customFormat="1"/>
    <row r="100" s="38" customFormat="1"/>
    <row r="101" spans="1:9">
      <c r="A101" s="51"/>
      <c r="B101" s="51"/>
      <c r="C101" s="51"/>
      <c r="D101" s="51"/>
      <c r="E101" s="51"/>
      <c r="F101" s="51"/>
      <c r="G101" s="51"/>
      <c r="H101" s="51"/>
      <c r="I101" s="51"/>
    </row>
    <row r="102" spans="1:9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9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>
      <c r="A108" s="52"/>
      <c r="B108" s="52"/>
      <c r="C108" s="52"/>
      <c r="D108" s="52"/>
      <c r="E108" s="52"/>
      <c r="F108" s="52"/>
      <c r="G108" s="52"/>
      <c r="H108" s="52"/>
      <c r="I108" s="52"/>
    </row>
  </sheetData>
  <mergeCells count="4">
    <mergeCell ref="A1:I1"/>
    <mergeCell ref="A2:I2"/>
    <mergeCell ref="G58:H58"/>
    <mergeCell ref="G60:H60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5"/>
  <sheetViews>
    <sheetView topLeftCell="A59" workbookViewId="0">
      <selection activeCell="M15" sqref="M15"/>
    </sheetView>
  </sheetViews>
  <sheetFormatPr defaultColWidth="9" defaultRowHeight="14.25"/>
  <cols>
    <col min="1" max="1" width="10.425" customWidth="1"/>
    <col min="2" max="2" width="19.2833333333333" customWidth="1"/>
    <col min="4" max="4" width="10.2833333333333" customWidth="1"/>
    <col min="5" max="5" width="13.2833333333333" customWidth="1"/>
    <col min="6" max="6" width="11.2833333333333" customWidth="1"/>
    <col min="7" max="7" width="20.8583333333333" customWidth="1"/>
    <col min="8" max="8" width="11.8583333333333" customWidth="1"/>
    <col min="9" max="9" width="13.7083333333333" customWidth="1"/>
  </cols>
  <sheetData>
    <row r="1" ht="22.5" spans="1:9">
      <c r="A1" s="4" t="s">
        <v>0</v>
      </c>
      <c r="B1" s="5"/>
      <c r="C1" s="5"/>
      <c r="D1" s="5"/>
      <c r="E1" s="5"/>
      <c r="F1" s="5"/>
      <c r="G1" s="5"/>
      <c r="H1" s="5"/>
      <c r="I1" s="18"/>
    </row>
    <row r="2" ht="15" spans="1:9">
      <c r="A2" s="6" t="s">
        <v>208</v>
      </c>
      <c r="B2" s="7"/>
      <c r="C2" s="7"/>
      <c r="D2" s="7"/>
      <c r="E2" s="7"/>
      <c r="F2" s="7"/>
      <c r="G2" s="7"/>
      <c r="H2" s="7"/>
      <c r="I2" s="19"/>
    </row>
    <row r="3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0" t="s">
        <v>10</v>
      </c>
    </row>
    <row r="4" spans="1:9">
      <c r="A4" s="10"/>
      <c r="B4" s="11"/>
      <c r="C4" s="11"/>
      <c r="D4" s="11"/>
      <c r="E4" s="11"/>
      <c r="F4" s="11"/>
      <c r="G4" s="11"/>
      <c r="H4" s="11"/>
      <c r="I4" s="21"/>
    </row>
    <row r="5" spans="1:9">
      <c r="A5" s="12">
        <v>42522</v>
      </c>
      <c r="B5" s="13" t="s">
        <v>17</v>
      </c>
      <c r="C5" s="13" t="s">
        <v>15</v>
      </c>
      <c r="D5" s="13">
        <v>100</v>
      </c>
      <c r="E5" s="13">
        <v>29040</v>
      </c>
      <c r="F5" s="13">
        <v>28990</v>
      </c>
      <c r="G5" s="13">
        <v>29100</v>
      </c>
      <c r="H5" s="13">
        <v>29100</v>
      </c>
      <c r="I5" s="22">
        <f>(H5-E5)*D5</f>
        <v>6000</v>
      </c>
    </row>
    <row r="6" spans="1:9">
      <c r="A6" s="12">
        <v>42522</v>
      </c>
      <c r="B6" s="13" t="s">
        <v>11</v>
      </c>
      <c r="C6" s="13" t="s">
        <v>12</v>
      </c>
      <c r="D6" s="13">
        <v>5000</v>
      </c>
      <c r="E6" s="13">
        <v>113.85</v>
      </c>
      <c r="F6" s="13">
        <v>114.35</v>
      </c>
      <c r="G6" s="13">
        <v>113.25</v>
      </c>
      <c r="H6" s="13">
        <v>113.25</v>
      </c>
      <c r="I6" s="22">
        <f t="shared" ref="I6:I8" si="0">(E6-H6)*D6</f>
        <v>2999.99999999997</v>
      </c>
    </row>
    <row r="7" spans="1:9">
      <c r="A7" s="12">
        <v>42522</v>
      </c>
      <c r="B7" s="13" t="s">
        <v>59</v>
      </c>
      <c r="C7" s="13" t="s">
        <v>12</v>
      </c>
      <c r="D7" s="13">
        <v>30</v>
      </c>
      <c r="E7" s="13">
        <v>38515</v>
      </c>
      <c r="F7" s="13">
        <v>38715</v>
      </c>
      <c r="G7" s="13">
        <v>38315</v>
      </c>
      <c r="H7" s="13">
        <v>38315</v>
      </c>
      <c r="I7" s="22">
        <f t="shared" si="0"/>
        <v>6000</v>
      </c>
    </row>
    <row r="8" spans="1:9">
      <c r="A8" s="12">
        <v>42523</v>
      </c>
      <c r="B8" s="13" t="s">
        <v>17</v>
      </c>
      <c r="C8" s="13" t="s">
        <v>12</v>
      </c>
      <c r="D8" s="13">
        <v>100</v>
      </c>
      <c r="E8" s="13">
        <v>28905</v>
      </c>
      <c r="F8" s="13">
        <v>28955</v>
      </c>
      <c r="G8" s="13">
        <v>28845</v>
      </c>
      <c r="H8" s="13">
        <v>28845</v>
      </c>
      <c r="I8" s="22">
        <f t="shared" si="0"/>
        <v>6000</v>
      </c>
    </row>
    <row r="9" spans="1:9">
      <c r="A9" s="12">
        <v>42523</v>
      </c>
      <c r="B9" s="13" t="s">
        <v>29</v>
      </c>
      <c r="C9" s="13" t="s">
        <v>15</v>
      </c>
      <c r="D9" s="13">
        <v>5000</v>
      </c>
      <c r="E9" s="13">
        <v>133.9</v>
      </c>
      <c r="F9" s="13">
        <v>133.4</v>
      </c>
      <c r="G9" s="13">
        <v>134.5</v>
      </c>
      <c r="H9" s="13">
        <v>134.5</v>
      </c>
      <c r="I9" s="22">
        <f>(H9-E9)*D9</f>
        <v>2999.99999999997</v>
      </c>
    </row>
    <row r="10" spans="1:9">
      <c r="A10" s="12">
        <v>42524</v>
      </c>
      <c r="B10" s="13" t="s">
        <v>17</v>
      </c>
      <c r="C10" s="13" t="s">
        <v>15</v>
      </c>
      <c r="D10" s="13">
        <v>100</v>
      </c>
      <c r="E10" s="13">
        <v>29380</v>
      </c>
      <c r="F10" s="13">
        <v>29330</v>
      </c>
      <c r="G10" s="13">
        <v>29410</v>
      </c>
      <c r="H10" s="13">
        <v>29410</v>
      </c>
      <c r="I10" s="22">
        <f t="shared" ref="I10:I11" si="1">(H10-E10)*D10</f>
        <v>3000</v>
      </c>
    </row>
    <row r="11" spans="1:9">
      <c r="A11" s="12">
        <v>42524</v>
      </c>
      <c r="B11" s="13" t="s">
        <v>29</v>
      </c>
      <c r="C11" s="13" t="s">
        <v>15</v>
      </c>
      <c r="D11" s="13">
        <v>5000</v>
      </c>
      <c r="E11" s="13">
        <v>134</v>
      </c>
      <c r="F11" s="13">
        <v>133.9</v>
      </c>
      <c r="G11" s="13">
        <v>134.6</v>
      </c>
      <c r="H11" s="13">
        <v>134.6</v>
      </c>
      <c r="I11" s="22">
        <f t="shared" si="1"/>
        <v>2999.99999999997</v>
      </c>
    </row>
    <row r="12" spans="1:9">
      <c r="A12" s="10">
        <v>42524</v>
      </c>
      <c r="B12" s="11" t="s">
        <v>27</v>
      </c>
      <c r="C12" s="11" t="s">
        <v>12</v>
      </c>
      <c r="D12" s="11">
        <v>1250</v>
      </c>
      <c r="E12" s="11">
        <v>164</v>
      </c>
      <c r="F12" s="11">
        <v>162</v>
      </c>
      <c r="G12" s="11">
        <v>163.5</v>
      </c>
      <c r="H12" s="11">
        <v>165.5</v>
      </c>
      <c r="I12" s="21">
        <f t="shared" ref="I12:I17" si="2">(E12-H12)*D12</f>
        <v>-1875</v>
      </c>
    </row>
    <row r="13" spans="1:9">
      <c r="A13" s="12">
        <v>42527</v>
      </c>
      <c r="B13" s="13" t="s">
        <v>17</v>
      </c>
      <c r="C13" s="13" t="s">
        <v>15</v>
      </c>
      <c r="D13" s="13">
        <v>100</v>
      </c>
      <c r="E13" s="13">
        <v>29220</v>
      </c>
      <c r="F13" s="13">
        <v>29170</v>
      </c>
      <c r="G13" s="13">
        <v>29280</v>
      </c>
      <c r="H13" s="13">
        <v>29280</v>
      </c>
      <c r="I13" s="22">
        <f>(H13-E13)*D13</f>
        <v>6000</v>
      </c>
    </row>
    <row r="14" spans="1:9">
      <c r="A14" s="12">
        <v>42527</v>
      </c>
      <c r="B14" s="13" t="s">
        <v>59</v>
      </c>
      <c r="C14" s="13" t="s">
        <v>15</v>
      </c>
      <c r="D14" s="13">
        <v>30</v>
      </c>
      <c r="E14" s="13">
        <v>39260</v>
      </c>
      <c r="F14" s="13">
        <v>39060</v>
      </c>
      <c r="G14" s="13">
        <v>39443</v>
      </c>
      <c r="H14" s="13">
        <v>39443</v>
      </c>
      <c r="I14" s="22">
        <f t="shared" ref="I14:I20" si="3">(H14-E14)*D14</f>
        <v>5490</v>
      </c>
    </row>
    <row r="15" spans="1:9">
      <c r="A15" s="10">
        <v>42527</v>
      </c>
      <c r="B15" s="11" t="s">
        <v>204</v>
      </c>
      <c r="C15" s="11" t="s">
        <v>15</v>
      </c>
      <c r="D15" s="11">
        <v>100</v>
      </c>
      <c r="E15" s="11">
        <v>3330</v>
      </c>
      <c r="F15" s="11">
        <v>3310</v>
      </c>
      <c r="G15" s="11">
        <v>3360</v>
      </c>
      <c r="H15" s="11">
        <v>3310</v>
      </c>
      <c r="I15" s="21">
        <f t="shared" si="3"/>
        <v>-2000</v>
      </c>
    </row>
    <row r="16" spans="1:9">
      <c r="A16" s="12">
        <v>42528</v>
      </c>
      <c r="B16" s="13" t="s">
        <v>59</v>
      </c>
      <c r="C16" s="13" t="s">
        <v>12</v>
      </c>
      <c r="D16" s="13">
        <v>30</v>
      </c>
      <c r="E16" s="13">
        <v>38875</v>
      </c>
      <c r="F16" s="13">
        <v>39075</v>
      </c>
      <c r="G16" s="13">
        <v>38675</v>
      </c>
      <c r="H16" s="13">
        <v>38675</v>
      </c>
      <c r="I16" s="22">
        <f t="shared" si="2"/>
        <v>6000</v>
      </c>
    </row>
    <row r="17" spans="1:9">
      <c r="A17" s="12">
        <v>42528</v>
      </c>
      <c r="B17" s="13" t="s">
        <v>53</v>
      </c>
      <c r="C17" s="13" t="s">
        <v>12</v>
      </c>
      <c r="D17" s="13">
        <v>1000</v>
      </c>
      <c r="E17" s="13">
        <v>312.3</v>
      </c>
      <c r="F17" s="13">
        <v>314.3</v>
      </c>
      <c r="G17" s="13">
        <v>309.3</v>
      </c>
      <c r="H17" s="13">
        <v>309.3</v>
      </c>
      <c r="I17" s="22">
        <f t="shared" si="2"/>
        <v>3000</v>
      </c>
    </row>
    <row r="18" spans="1:9">
      <c r="A18" s="12">
        <v>42528</v>
      </c>
      <c r="B18" s="13" t="s">
        <v>204</v>
      </c>
      <c r="C18" s="13" t="s">
        <v>15</v>
      </c>
      <c r="D18" s="13">
        <v>100</v>
      </c>
      <c r="E18" s="13">
        <v>3340</v>
      </c>
      <c r="F18" s="13">
        <v>3320</v>
      </c>
      <c r="G18" s="13">
        <v>3360</v>
      </c>
      <c r="H18" s="13">
        <v>3360</v>
      </c>
      <c r="I18" s="22">
        <f t="shared" si="3"/>
        <v>2000</v>
      </c>
    </row>
    <row r="19" spans="1:9">
      <c r="A19" s="12">
        <v>42529</v>
      </c>
      <c r="B19" s="13" t="s">
        <v>17</v>
      </c>
      <c r="C19" s="13" t="s">
        <v>15</v>
      </c>
      <c r="D19" s="13">
        <v>100</v>
      </c>
      <c r="E19" s="13">
        <v>29440</v>
      </c>
      <c r="F19" s="13">
        <v>29390</v>
      </c>
      <c r="G19" s="13">
        <v>29500</v>
      </c>
      <c r="H19" s="13">
        <v>29500</v>
      </c>
      <c r="I19" s="22">
        <f t="shared" si="3"/>
        <v>6000</v>
      </c>
    </row>
    <row r="20" spans="1:9">
      <c r="A20" s="12">
        <v>42529</v>
      </c>
      <c r="B20" s="13" t="s">
        <v>59</v>
      </c>
      <c r="C20" s="13" t="s">
        <v>15</v>
      </c>
      <c r="D20" s="13">
        <v>30</v>
      </c>
      <c r="E20" s="13">
        <v>39150</v>
      </c>
      <c r="F20" s="13">
        <v>38850</v>
      </c>
      <c r="G20" s="13">
        <v>39350</v>
      </c>
      <c r="H20" s="13">
        <v>39350</v>
      </c>
      <c r="I20" s="22">
        <f t="shared" si="3"/>
        <v>6000</v>
      </c>
    </row>
    <row r="21" spans="1:9">
      <c r="A21" s="12">
        <v>42529</v>
      </c>
      <c r="B21" s="13" t="s">
        <v>204</v>
      </c>
      <c r="C21" s="13" t="s">
        <v>15</v>
      </c>
      <c r="D21" s="13">
        <v>100</v>
      </c>
      <c r="E21" s="13">
        <v>3375</v>
      </c>
      <c r="F21" s="13">
        <v>3350</v>
      </c>
      <c r="G21" s="13">
        <v>3405</v>
      </c>
      <c r="H21" s="13">
        <v>3405</v>
      </c>
      <c r="I21" s="22">
        <f t="shared" ref="I21" si="4">(H21-E21)*D21</f>
        <v>3000</v>
      </c>
    </row>
    <row r="22" s="1" customFormat="1" spans="1:9">
      <c r="A22" s="10">
        <v>42530</v>
      </c>
      <c r="B22" s="11" t="s">
        <v>17</v>
      </c>
      <c r="C22" s="11" t="s">
        <v>15</v>
      </c>
      <c r="D22" s="11">
        <v>100</v>
      </c>
      <c r="E22" s="11">
        <v>29730</v>
      </c>
      <c r="F22" s="11">
        <v>29680</v>
      </c>
      <c r="G22" s="11">
        <v>29840</v>
      </c>
      <c r="H22" s="11">
        <v>29680</v>
      </c>
      <c r="I22" s="21">
        <f t="shared" ref="I22" si="5">(H22-E22)*D22</f>
        <v>-5000</v>
      </c>
    </row>
    <row r="23" s="2" customFormat="1" spans="1:9">
      <c r="A23" s="14">
        <v>42530</v>
      </c>
      <c r="B23" s="15" t="s">
        <v>29</v>
      </c>
      <c r="C23" s="15" t="s">
        <v>15</v>
      </c>
      <c r="D23" s="15">
        <v>5000</v>
      </c>
      <c r="E23" s="15">
        <v>139</v>
      </c>
      <c r="F23" s="15">
        <v>138.5</v>
      </c>
      <c r="G23" s="15">
        <v>139.6</v>
      </c>
      <c r="H23" s="15">
        <v>139.6</v>
      </c>
      <c r="I23" s="23">
        <f t="shared" ref="I23:I28" si="6">(H23-E23)*D23</f>
        <v>2999.99999999997</v>
      </c>
    </row>
    <row r="24" s="2" customFormat="1" spans="1:9">
      <c r="A24" s="12">
        <v>42531</v>
      </c>
      <c r="B24" s="13" t="s">
        <v>17</v>
      </c>
      <c r="C24" s="13" t="s">
        <v>15</v>
      </c>
      <c r="D24" s="13">
        <v>100</v>
      </c>
      <c r="E24" s="13">
        <v>29900</v>
      </c>
      <c r="F24" s="13">
        <v>29840</v>
      </c>
      <c r="G24" s="13">
        <v>29960</v>
      </c>
      <c r="H24" s="13">
        <v>29960</v>
      </c>
      <c r="I24" s="22">
        <f t="shared" si="6"/>
        <v>6000</v>
      </c>
    </row>
    <row r="25" s="2" customFormat="1" spans="1:9">
      <c r="A25" s="12">
        <v>42531</v>
      </c>
      <c r="B25" s="13" t="s">
        <v>59</v>
      </c>
      <c r="C25" s="13" t="s">
        <v>15</v>
      </c>
      <c r="D25" s="13">
        <v>30</v>
      </c>
      <c r="E25" s="13">
        <v>39900</v>
      </c>
      <c r="F25" s="13">
        <v>39700</v>
      </c>
      <c r="G25" s="13">
        <v>40100</v>
      </c>
      <c r="H25" s="13">
        <v>40100</v>
      </c>
      <c r="I25" s="22">
        <f t="shared" si="6"/>
        <v>6000</v>
      </c>
    </row>
    <row r="26" s="2" customFormat="1" spans="1:9">
      <c r="A26" s="12">
        <v>42531</v>
      </c>
      <c r="B26" s="13" t="s">
        <v>29</v>
      </c>
      <c r="C26" s="13" t="s">
        <v>15</v>
      </c>
      <c r="D26" s="13">
        <v>5000</v>
      </c>
      <c r="E26" s="13">
        <v>138.3</v>
      </c>
      <c r="F26" s="13">
        <v>137.8</v>
      </c>
      <c r="G26" s="13">
        <v>138.9</v>
      </c>
      <c r="H26" s="13">
        <v>138.9</v>
      </c>
      <c r="I26" s="22">
        <f t="shared" si="6"/>
        <v>2999.99999999997</v>
      </c>
    </row>
    <row r="27" s="2" customFormat="1" spans="1:9">
      <c r="A27" s="12">
        <v>42534</v>
      </c>
      <c r="B27" s="13" t="s">
        <v>17</v>
      </c>
      <c r="C27" s="13" t="s">
        <v>15</v>
      </c>
      <c r="D27" s="13">
        <v>100</v>
      </c>
      <c r="E27" s="13">
        <v>30180</v>
      </c>
      <c r="F27" s="13">
        <v>30030</v>
      </c>
      <c r="G27" s="13">
        <v>30240</v>
      </c>
      <c r="H27" s="13">
        <v>30240</v>
      </c>
      <c r="I27" s="22">
        <f t="shared" si="6"/>
        <v>6000</v>
      </c>
    </row>
    <row r="28" s="2" customFormat="1" spans="1:9">
      <c r="A28" s="12">
        <v>42534</v>
      </c>
      <c r="B28" s="13" t="s">
        <v>59</v>
      </c>
      <c r="C28" s="13" t="s">
        <v>15</v>
      </c>
      <c r="D28" s="13">
        <v>30</v>
      </c>
      <c r="E28" s="13">
        <v>40830</v>
      </c>
      <c r="F28" s="13">
        <v>40630</v>
      </c>
      <c r="G28" s="13">
        <v>41030</v>
      </c>
      <c r="H28" s="13">
        <v>41030</v>
      </c>
      <c r="I28" s="22">
        <f t="shared" si="6"/>
        <v>6000</v>
      </c>
    </row>
    <row r="29" s="1" customFormat="1" spans="1:9">
      <c r="A29" s="10">
        <v>42534</v>
      </c>
      <c r="B29" s="11" t="s">
        <v>204</v>
      </c>
      <c r="C29" s="11" t="s">
        <v>12</v>
      </c>
      <c r="D29" s="11">
        <v>100</v>
      </c>
      <c r="E29" s="11">
        <v>3260</v>
      </c>
      <c r="F29" s="11">
        <v>3280</v>
      </c>
      <c r="G29" s="11">
        <v>3290</v>
      </c>
      <c r="H29" s="11">
        <v>3290</v>
      </c>
      <c r="I29" s="21">
        <f>(E29-H29)*D29</f>
        <v>-3000</v>
      </c>
    </row>
    <row r="30" s="2" customFormat="1" spans="1:9">
      <c r="A30" s="12">
        <v>42534</v>
      </c>
      <c r="B30" s="13" t="s">
        <v>29</v>
      </c>
      <c r="C30" s="13" t="s">
        <v>15</v>
      </c>
      <c r="D30" s="13">
        <v>5000</v>
      </c>
      <c r="E30" s="13">
        <v>138.6</v>
      </c>
      <c r="F30" s="13">
        <v>138.1</v>
      </c>
      <c r="G30" s="13">
        <v>139.2</v>
      </c>
      <c r="H30" s="13">
        <v>139.2</v>
      </c>
      <c r="I30" s="22">
        <f t="shared" ref="I30:I33" si="7">(H30-E30)*D30</f>
        <v>2999.99999999997</v>
      </c>
    </row>
    <row r="31" spans="1:9">
      <c r="A31" s="10">
        <v>42535</v>
      </c>
      <c r="B31" s="11" t="s">
        <v>17</v>
      </c>
      <c r="C31" s="11" t="s">
        <v>15</v>
      </c>
      <c r="D31" s="11">
        <v>100</v>
      </c>
      <c r="E31" s="11">
        <v>30350</v>
      </c>
      <c r="F31" s="11">
        <v>30300</v>
      </c>
      <c r="G31" s="11">
        <v>30410</v>
      </c>
      <c r="H31" s="11">
        <v>30300</v>
      </c>
      <c r="I31" s="21">
        <f t="shared" si="7"/>
        <v>-5000</v>
      </c>
    </row>
    <row r="32" s="2" customFormat="1" spans="1:9">
      <c r="A32" s="12">
        <v>42535</v>
      </c>
      <c r="B32" s="13" t="s">
        <v>59</v>
      </c>
      <c r="C32" s="13" t="s">
        <v>15</v>
      </c>
      <c r="D32" s="13">
        <v>30</v>
      </c>
      <c r="E32" s="13">
        <v>41315</v>
      </c>
      <c r="F32" s="13">
        <v>41115</v>
      </c>
      <c r="G32" s="13">
        <v>41515</v>
      </c>
      <c r="H32" s="13">
        <v>41515</v>
      </c>
      <c r="I32" s="22">
        <f t="shared" si="7"/>
        <v>6000</v>
      </c>
    </row>
    <row r="33" s="2" customFormat="1" spans="1:9">
      <c r="A33" s="12">
        <v>42535</v>
      </c>
      <c r="B33" s="13" t="s">
        <v>204</v>
      </c>
      <c r="C33" s="13" t="s">
        <v>15</v>
      </c>
      <c r="D33" s="13">
        <v>100</v>
      </c>
      <c r="E33" s="13">
        <v>3242</v>
      </c>
      <c r="F33" s="13">
        <v>3222</v>
      </c>
      <c r="G33" s="13">
        <v>3272</v>
      </c>
      <c r="H33" s="13">
        <v>3272</v>
      </c>
      <c r="I33" s="22">
        <f t="shared" si="7"/>
        <v>3000</v>
      </c>
    </row>
    <row r="34" spans="1:9">
      <c r="A34" s="12">
        <v>42536</v>
      </c>
      <c r="B34" s="13" t="s">
        <v>17</v>
      </c>
      <c r="C34" s="13" t="s">
        <v>12</v>
      </c>
      <c r="D34" s="13">
        <v>100</v>
      </c>
      <c r="E34" s="13">
        <v>30472</v>
      </c>
      <c r="F34" s="13">
        <v>30522</v>
      </c>
      <c r="G34" s="13">
        <v>30412</v>
      </c>
      <c r="H34" s="13">
        <v>30412</v>
      </c>
      <c r="I34" s="22">
        <f t="shared" ref="I34:I39" si="8">(E34-H34)*D34</f>
        <v>6000</v>
      </c>
    </row>
    <row r="35" spans="1:9">
      <c r="A35" s="12">
        <v>42536</v>
      </c>
      <c r="B35" s="13" t="s">
        <v>53</v>
      </c>
      <c r="C35" s="13" t="s">
        <v>15</v>
      </c>
      <c r="D35" s="13">
        <v>1000</v>
      </c>
      <c r="E35" s="13">
        <v>306.1</v>
      </c>
      <c r="F35" s="13">
        <v>304.1</v>
      </c>
      <c r="G35" s="13">
        <v>309.1</v>
      </c>
      <c r="H35" s="13">
        <v>309.1</v>
      </c>
      <c r="I35" s="22">
        <f t="shared" ref="I35:I38" si="9">(H35-E35)*D35</f>
        <v>3000</v>
      </c>
    </row>
    <row r="36" s="1" customFormat="1" ht="15" spans="1:9">
      <c r="A36" s="10">
        <v>42537</v>
      </c>
      <c r="B36" s="11" t="s">
        <v>11</v>
      </c>
      <c r="C36" s="16" t="s">
        <v>12</v>
      </c>
      <c r="D36" s="11">
        <v>5000</v>
      </c>
      <c r="E36" s="11">
        <v>113.6</v>
      </c>
      <c r="F36" s="11">
        <v>114.1</v>
      </c>
      <c r="G36" s="11">
        <v>113</v>
      </c>
      <c r="H36" s="11">
        <v>114</v>
      </c>
      <c r="I36" s="21">
        <f t="shared" si="8"/>
        <v>-2000.00000000003</v>
      </c>
    </row>
    <row r="37" s="2" customFormat="1" ht="15" spans="1:9">
      <c r="A37" s="12">
        <v>42537</v>
      </c>
      <c r="B37" s="13" t="s">
        <v>59</v>
      </c>
      <c r="C37" s="17" t="s">
        <v>15</v>
      </c>
      <c r="D37" s="13">
        <v>30</v>
      </c>
      <c r="E37" s="13">
        <v>42170</v>
      </c>
      <c r="F37" s="13">
        <v>41970</v>
      </c>
      <c r="G37" s="13">
        <v>42350</v>
      </c>
      <c r="H37" s="13">
        <v>42350</v>
      </c>
      <c r="I37" s="22">
        <f t="shared" si="9"/>
        <v>5400</v>
      </c>
    </row>
    <row r="38" s="2" customFormat="1" spans="1:9">
      <c r="A38" s="12">
        <v>42537</v>
      </c>
      <c r="B38" s="13" t="s">
        <v>17</v>
      </c>
      <c r="C38" s="13" t="s">
        <v>15</v>
      </c>
      <c r="D38" s="13">
        <v>100</v>
      </c>
      <c r="E38" s="13">
        <v>30950</v>
      </c>
      <c r="F38" s="13">
        <v>30895</v>
      </c>
      <c r="G38" s="13">
        <v>31010</v>
      </c>
      <c r="H38" s="13">
        <v>31010</v>
      </c>
      <c r="I38" s="22">
        <f t="shared" si="9"/>
        <v>6000</v>
      </c>
    </row>
    <row r="39" s="2" customFormat="1" spans="1:9">
      <c r="A39" s="12">
        <v>42537</v>
      </c>
      <c r="B39" s="13" t="s">
        <v>204</v>
      </c>
      <c r="C39" s="13" t="s">
        <v>12</v>
      </c>
      <c r="D39" s="13">
        <v>100</v>
      </c>
      <c r="E39" s="13">
        <v>3195</v>
      </c>
      <c r="F39" s="13">
        <v>3219</v>
      </c>
      <c r="G39" s="13">
        <v>3165</v>
      </c>
      <c r="H39" s="13">
        <v>3165</v>
      </c>
      <c r="I39" s="22">
        <f t="shared" si="8"/>
        <v>3000</v>
      </c>
    </row>
    <row r="40" spans="1:9">
      <c r="A40" s="12">
        <v>42538</v>
      </c>
      <c r="B40" s="13" t="s">
        <v>17</v>
      </c>
      <c r="C40" s="13" t="s">
        <v>15</v>
      </c>
      <c r="D40" s="13">
        <v>100</v>
      </c>
      <c r="E40" s="13">
        <v>31400</v>
      </c>
      <c r="F40" s="13">
        <v>31349</v>
      </c>
      <c r="G40" s="13">
        <v>31460</v>
      </c>
      <c r="H40" s="13">
        <v>31460</v>
      </c>
      <c r="I40" s="22">
        <f t="shared" ref="I40:I45" si="10">(H40-E40)*D40</f>
        <v>6000</v>
      </c>
    </row>
    <row r="41" spans="1:9">
      <c r="A41" s="12">
        <v>42538</v>
      </c>
      <c r="B41" s="13" t="s">
        <v>59</v>
      </c>
      <c r="C41" s="13" t="s">
        <v>15</v>
      </c>
      <c r="D41" s="13">
        <v>30</v>
      </c>
      <c r="E41" s="13">
        <v>41200</v>
      </c>
      <c r="F41" s="13">
        <v>41400</v>
      </c>
      <c r="G41" s="13">
        <v>41400</v>
      </c>
      <c r="H41" s="13">
        <v>41400</v>
      </c>
      <c r="I41" s="22">
        <f t="shared" si="10"/>
        <v>6000</v>
      </c>
    </row>
    <row r="42" spans="1:9">
      <c r="A42" s="10">
        <v>42538</v>
      </c>
      <c r="B42" s="11" t="s">
        <v>204</v>
      </c>
      <c r="C42" s="11" t="s">
        <v>12</v>
      </c>
      <c r="D42" s="11">
        <v>100</v>
      </c>
      <c r="E42" s="11">
        <v>3130</v>
      </c>
      <c r="F42" s="11">
        <v>3150</v>
      </c>
      <c r="G42" s="11">
        <v>3100</v>
      </c>
      <c r="H42" s="11">
        <v>3150</v>
      </c>
      <c r="I42" s="21">
        <f t="shared" ref="I42:I47" si="11">(E42-H42)*D42</f>
        <v>-2000</v>
      </c>
    </row>
    <row r="43" spans="1:9">
      <c r="A43" s="12">
        <v>42541</v>
      </c>
      <c r="B43" s="13" t="s">
        <v>17</v>
      </c>
      <c r="C43" s="13" t="s">
        <v>15</v>
      </c>
      <c r="D43" s="13">
        <v>100</v>
      </c>
      <c r="E43" s="13">
        <v>30530</v>
      </c>
      <c r="F43" s="13">
        <v>30470</v>
      </c>
      <c r="G43" s="13">
        <v>30590</v>
      </c>
      <c r="H43" s="13">
        <v>30590</v>
      </c>
      <c r="I43" s="22">
        <f t="shared" si="10"/>
        <v>6000</v>
      </c>
    </row>
    <row r="44" spans="1:9">
      <c r="A44" s="12">
        <v>42541</v>
      </c>
      <c r="B44" s="13" t="s">
        <v>59</v>
      </c>
      <c r="C44" s="13" t="s">
        <v>15</v>
      </c>
      <c r="D44" s="13">
        <v>30</v>
      </c>
      <c r="E44" s="13">
        <v>41400</v>
      </c>
      <c r="F44" s="13">
        <v>41200</v>
      </c>
      <c r="G44" s="13">
        <v>41600</v>
      </c>
      <c r="H44" s="13">
        <v>41600</v>
      </c>
      <c r="I44" s="22">
        <f t="shared" si="10"/>
        <v>6000</v>
      </c>
    </row>
    <row r="45" spans="1:9">
      <c r="A45" s="12">
        <v>42541</v>
      </c>
      <c r="B45" s="13" t="s">
        <v>136</v>
      </c>
      <c r="C45" s="13" t="s">
        <v>15</v>
      </c>
      <c r="D45" s="13">
        <v>5000</v>
      </c>
      <c r="E45" s="13">
        <v>108.9</v>
      </c>
      <c r="F45" s="13">
        <v>108.4</v>
      </c>
      <c r="G45" s="13">
        <v>109.5</v>
      </c>
      <c r="H45" s="13">
        <v>109.5</v>
      </c>
      <c r="I45" s="22">
        <f t="shared" si="10"/>
        <v>2999.99999999997</v>
      </c>
    </row>
    <row r="46" ht="15" spans="1:9">
      <c r="A46" s="12">
        <v>42542</v>
      </c>
      <c r="B46" s="13" t="s">
        <v>17</v>
      </c>
      <c r="C46" s="17" t="s">
        <v>12</v>
      </c>
      <c r="D46" s="13">
        <v>100</v>
      </c>
      <c r="E46" s="13">
        <v>30300</v>
      </c>
      <c r="F46" s="13">
        <v>30350</v>
      </c>
      <c r="G46" s="13">
        <v>30260</v>
      </c>
      <c r="H46" s="13">
        <v>30260</v>
      </c>
      <c r="I46" s="22">
        <f t="shared" si="11"/>
        <v>4000</v>
      </c>
    </row>
    <row r="47" ht="15" spans="1:9">
      <c r="A47" s="12">
        <v>42542</v>
      </c>
      <c r="B47" s="13" t="s">
        <v>29</v>
      </c>
      <c r="C47" s="17" t="s">
        <v>12</v>
      </c>
      <c r="D47" s="13">
        <v>5000</v>
      </c>
      <c r="E47" s="13">
        <v>135</v>
      </c>
      <c r="F47" s="13">
        <v>135.5</v>
      </c>
      <c r="G47" s="13">
        <v>134.6</v>
      </c>
      <c r="H47" s="13">
        <v>134.6</v>
      </c>
      <c r="I47" s="22">
        <f t="shared" si="11"/>
        <v>2000.00000000003</v>
      </c>
    </row>
    <row r="48" s="1" customFormat="1" ht="15" spans="1:9">
      <c r="A48" s="10">
        <v>42542</v>
      </c>
      <c r="B48" s="11" t="s">
        <v>204</v>
      </c>
      <c r="C48" s="16" t="s">
        <v>15</v>
      </c>
      <c r="D48" s="11">
        <v>100</v>
      </c>
      <c r="E48" s="11">
        <v>3360</v>
      </c>
      <c r="F48" s="11">
        <v>3340</v>
      </c>
      <c r="G48" s="11">
        <v>3390</v>
      </c>
      <c r="H48" s="11">
        <v>3340</v>
      </c>
      <c r="I48" s="21">
        <f t="shared" ref="I48:I61" si="12">(H48-E48)*D48</f>
        <v>-2000</v>
      </c>
    </row>
    <row r="49" s="2" customFormat="1" spans="1:9">
      <c r="A49" s="12">
        <v>42543</v>
      </c>
      <c r="B49" s="13" t="s">
        <v>59</v>
      </c>
      <c r="C49" s="13" t="s">
        <v>12</v>
      </c>
      <c r="D49" s="13">
        <v>30</v>
      </c>
      <c r="E49" s="13">
        <v>41150</v>
      </c>
      <c r="F49" s="13">
        <v>41350</v>
      </c>
      <c r="G49" s="13">
        <v>40950</v>
      </c>
      <c r="H49" s="13">
        <v>40950</v>
      </c>
      <c r="I49" s="22">
        <f>(E49-H49)*D49</f>
        <v>6000</v>
      </c>
    </row>
    <row r="50" s="2" customFormat="1" spans="1:9">
      <c r="A50" s="12">
        <v>42543</v>
      </c>
      <c r="B50" s="13" t="s">
        <v>17</v>
      </c>
      <c r="C50" s="13" t="s">
        <v>12</v>
      </c>
      <c r="D50" s="13">
        <v>100</v>
      </c>
      <c r="E50" s="13">
        <v>30220</v>
      </c>
      <c r="F50" s="13">
        <v>30270</v>
      </c>
      <c r="G50" s="13">
        <v>30160</v>
      </c>
      <c r="H50" s="13">
        <v>30160</v>
      </c>
      <c r="I50" s="22">
        <f>(E50-H50)*D50</f>
        <v>6000</v>
      </c>
    </row>
    <row r="51" s="2" customFormat="1" spans="1:9">
      <c r="A51" s="12">
        <v>42543</v>
      </c>
      <c r="B51" s="13" t="s">
        <v>204</v>
      </c>
      <c r="C51" s="13" t="s">
        <v>15</v>
      </c>
      <c r="D51" s="13">
        <v>100</v>
      </c>
      <c r="E51" s="13">
        <v>3405</v>
      </c>
      <c r="F51" s="13">
        <v>3385</v>
      </c>
      <c r="G51" s="13">
        <v>3425</v>
      </c>
      <c r="H51" s="13">
        <v>3425</v>
      </c>
      <c r="I51" s="22">
        <f t="shared" si="12"/>
        <v>2000</v>
      </c>
    </row>
    <row r="52" s="2" customFormat="1" spans="1:9">
      <c r="A52" s="12">
        <v>42543</v>
      </c>
      <c r="B52" s="13" t="s">
        <v>29</v>
      </c>
      <c r="C52" s="13" t="s">
        <v>15</v>
      </c>
      <c r="D52" s="13">
        <v>5000</v>
      </c>
      <c r="E52" s="13">
        <v>138</v>
      </c>
      <c r="F52" s="13">
        <v>137.5</v>
      </c>
      <c r="G52" s="13">
        <v>138.4</v>
      </c>
      <c r="H52" s="13">
        <v>138.4</v>
      </c>
      <c r="I52" s="22">
        <f t="shared" si="12"/>
        <v>2000.00000000003</v>
      </c>
    </row>
    <row r="53" s="2" customFormat="1" spans="1:9">
      <c r="A53" s="12">
        <v>42544</v>
      </c>
      <c r="B53" s="13" t="s">
        <v>204</v>
      </c>
      <c r="C53" s="13" t="s">
        <v>15</v>
      </c>
      <c r="D53" s="13">
        <v>100</v>
      </c>
      <c r="E53" s="13">
        <v>3050</v>
      </c>
      <c r="F53" s="13">
        <v>3030</v>
      </c>
      <c r="G53" s="13">
        <v>3070</v>
      </c>
      <c r="H53" s="13">
        <v>3070</v>
      </c>
      <c r="I53" s="22">
        <f t="shared" si="12"/>
        <v>2000</v>
      </c>
    </row>
    <row r="54" s="2" customFormat="1" spans="1:9">
      <c r="A54" s="12">
        <v>42544</v>
      </c>
      <c r="B54" s="13" t="s">
        <v>53</v>
      </c>
      <c r="C54" s="13" t="s">
        <v>15</v>
      </c>
      <c r="D54" s="13">
        <v>1000</v>
      </c>
      <c r="E54" s="13">
        <v>319.5</v>
      </c>
      <c r="F54" s="13">
        <v>317.5</v>
      </c>
      <c r="G54" s="13">
        <v>322.3</v>
      </c>
      <c r="H54" s="13">
        <v>322.3</v>
      </c>
      <c r="I54" s="22">
        <f t="shared" si="12"/>
        <v>2800.00000000001</v>
      </c>
    </row>
    <row r="55" s="2" customFormat="1" spans="1:9">
      <c r="A55" s="10">
        <v>42544</v>
      </c>
      <c r="B55" s="11" t="s">
        <v>59</v>
      </c>
      <c r="C55" s="11" t="s">
        <v>15</v>
      </c>
      <c r="D55" s="11">
        <v>30</v>
      </c>
      <c r="E55" s="11">
        <v>41450</v>
      </c>
      <c r="F55" s="11">
        <v>41300</v>
      </c>
      <c r="G55" s="11">
        <v>41650</v>
      </c>
      <c r="H55" s="11">
        <v>41300</v>
      </c>
      <c r="I55" s="21">
        <f t="shared" si="12"/>
        <v>-4500</v>
      </c>
    </row>
    <row r="56" s="2" customFormat="1" spans="1:9">
      <c r="A56" s="10">
        <v>42544</v>
      </c>
      <c r="B56" s="11" t="s">
        <v>17</v>
      </c>
      <c r="C56" s="11" t="s">
        <v>15</v>
      </c>
      <c r="D56" s="11">
        <v>100</v>
      </c>
      <c r="E56" s="11">
        <v>30155</v>
      </c>
      <c r="F56" s="11">
        <v>30105</v>
      </c>
      <c r="G56" s="11">
        <v>30215</v>
      </c>
      <c r="H56" s="11">
        <v>30105</v>
      </c>
      <c r="I56" s="21">
        <f t="shared" si="12"/>
        <v>-5000</v>
      </c>
    </row>
    <row r="57" s="2" customFormat="1" spans="1:9">
      <c r="A57" s="12">
        <v>42545</v>
      </c>
      <c r="B57" s="13" t="s">
        <v>17</v>
      </c>
      <c r="C57" s="13" t="s">
        <v>15</v>
      </c>
      <c r="D57" s="13">
        <v>100</v>
      </c>
      <c r="E57" s="13">
        <v>31700</v>
      </c>
      <c r="F57" s="13">
        <v>31650</v>
      </c>
      <c r="G57" s="13">
        <v>31760</v>
      </c>
      <c r="H57" s="13">
        <v>31760</v>
      </c>
      <c r="I57" s="22">
        <f t="shared" si="12"/>
        <v>6000</v>
      </c>
    </row>
    <row r="58" s="2" customFormat="1" spans="1:9">
      <c r="A58" s="12">
        <v>42545</v>
      </c>
      <c r="B58" s="13" t="s">
        <v>17</v>
      </c>
      <c r="C58" s="13" t="s">
        <v>15</v>
      </c>
      <c r="D58" s="13">
        <v>100</v>
      </c>
      <c r="E58" s="13">
        <v>31650</v>
      </c>
      <c r="F58" s="13">
        <v>31599</v>
      </c>
      <c r="G58" s="13">
        <v>31710</v>
      </c>
      <c r="H58" s="13">
        <v>31710</v>
      </c>
      <c r="I58" s="22">
        <f t="shared" si="12"/>
        <v>6000</v>
      </c>
    </row>
    <row r="59" s="1" customFormat="1" spans="1:9">
      <c r="A59" s="10">
        <v>42545</v>
      </c>
      <c r="B59" s="11" t="s">
        <v>136</v>
      </c>
      <c r="C59" s="11" t="s">
        <v>15</v>
      </c>
      <c r="D59" s="11">
        <v>5000</v>
      </c>
      <c r="E59" s="11">
        <v>108.4</v>
      </c>
      <c r="F59" s="11">
        <v>107.9</v>
      </c>
      <c r="G59" s="11">
        <v>109</v>
      </c>
      <c r="H59" s="11">
        <v>107.9</v>
      </c>
      <c r="I59" s="21">
        <f t="shared" si="12"/>
        <v>-2500</v>
      </c>
    </row>
    <row r="60" s="2" customFormat="1" spans="1:9">
      <c r="A60" s="12">
        <v>42548</v>
      </c>
      <c r="B60" s="13" t="s">
        <v>59</v>
      </c>
      <c r="C60" s="13" t="s">
        <v>15</v>
      </c>
      <c r="D60" s="13">
        <v>30</v>
      </c>
      <c r="E60" s="13">
        <v>42445</v>
      </c>
      <c r="F60" s="13">
        <v>42245</v>
      </c>
      <c r="G60" s="13">
        <v>42645</v>
      </c>
      <c r="H60" s="13">
        <v>42645</v>
      </c>
      <c r="I60" s="22">
        <f t="shared" si="12"/>
        <v>6000</v>
      </c>
    </row>
    <row r="61" s="2" customFormat="1" spans="1:9">
      <c r="A61" s="12">
        <v>42548</v>
      </c>
      <c r="B61" s="13" t="s">
        <v>17</v>
      </c>
      <c r="C61" s="13" t="s">
        <v>15</v>
      </c>
      <c r="D61" s="13">
        <v>100</v>
      </c>
      <c r="E61" s="13">
        <v>31600</v>
      </c>
      <c r="F61" s="13">
        <v>31549</v>
      </c>
      <c r="G61" s="13">
        <v>31660</v>
      </c>
      <c r="H61" s="13">
        <v>31660</v>
      </c>
      <c r="I61" s="22">
        <f t="shared" si="12"/>
        <v>6000</v>
      </c>
    </row>
    <row r="62" s="2" customFormat="1" spans="1:9">
      <c r="A62" s="12">
        <v>42548</v>
      </c>
      <c r="B62" s="13" t="s">
        <v>204</v>
      </c>
      <c r="C62" s="13" t="s">
        <v>12</v>
      </c>
      <c r="D62" s="13">
        <v>100</v>
      </c>
      <c r="E62" s="13">
        <v>3235</v>
      </c>
      <c r="F62" s="13">
        <v>3255</v>
      </c>
      <c r="G62" s="13">
        <v>3205</v>
      </c>
      <c r="H62" s="13">
        <v>3205</v>
      </c>
      <c r="I62" s="22">
        <f>(E62-H62)*D62</f>
        <v>3000</v>
      </c>
    </row>
    <row r="63" s="2" customFormat="1" spans="1:9">
      <c r="A63" s="12">
        <v>42549</v>
      </c>
      <c r="B63" s="13" t="s">
        <v>29</v>
      </c>
      <c r="C63" s="13" t="s">
        <v>15</v>
      </c>
      <c r="D63" s="13">
        <v>5000</v>
      </c>
      <c r="E63" s="13">
        <v>137.3</v>
      </c>
      <c r="F63" s="13">
        <v>136.8</v>
      </c>
      <c r="G63" s="13">
        <v>137.9</v>
      </c>
      <c r="H63" s="13">
        <v>137.9</v>
      </c>
      <c r="I63" s="22">
        <f t="shared" ref="I63:I72" si="13">(H63-E63)*D63</f>
        <v>2999.99999999997</v>
      </c>
    </row>
    <row r="64" s="2" customFormat="1" spans="1:9">
      <c r="A64" s="12">
        <v>42549</v>
      </c>
      <c r="B64" s="13" t="s">
        <v>59</v>
      </c>
      <c r="C64" s="13" t="s">
        <v>15</v>
      </c>
      <c r="D64" s="13">
        <v>30</v>
      </c>
      <c r="E64" s="13">
        <v>42175</v>
      </c>
      <c r="F64" s="13">
        <v>41975</v>
      </c>
      <c r="G64" s="13">
        <v>42375</v>
      </c>
      <c r="H64" s="13">
        <v>42375</v>
      </c>
      <c r="I64" s="22">
        <f t="shared" si="13"/>
        <v>6000</v>
      </c>
    </row>
    <row r="65" s="2" customFormat="1" spans="1:9">
      <c r="A65" s="12">
        <v>42549</v>
      </c>
      <c r="B65" s="13" t="s">
        <v>204</v>
      </c>
      <c r="C65" s="13" t="s">
        <v>15</v>
      </c>
      <c r="D65" s="13">
        <v>100</v>
      </c>
      <c r="E65" s="13">
        <v>3210</v>
      </c>
      <c r="F65" s="13">
        <v>3190</v>
      </c>
      <c r="G65" s="13">
        <v>3240</v>
      </c>
      <c r="H65" s="13">
        <v>3240</v>
      </c>
      <c r="I65" s="22">
        <f t="shared" si="13"/>
        <v>3000</v>
      </c>
    </row>
    <row r="66" s="1" customFormat="1" spans="1:9">
      <c r="A66" s="10">
        <v>42550</v>
      </c>
      <c r="B66" s="11" t="s">
        <v>17</v>
      </c>
      <c r="C66" s="11" t="s">
        <v>15</v>
      </c>
      <c r="D66" s="11">
        <v>100</v>
      </c>
      <c r="E66" s="11">
        <v>31360</v>
      </c>
      <c r="F66" s="11">
        <v>31310</v>
      </c>
      <c r="G66" s="11">
        <v>31420</v>
      </c>
      <c r="H66" s="11">
        <v>31310</v>
      </c>
      <c r="I66" s="21">
        <f t="shared" si="13"/>
        <v>-5000</v>
      </c>
    </row>
    <row r="67" s="2" customFormat="1" spans="1:9">
      <c r="A67" s="12">
        <v>42550</v>
      </c>
      <c r="B67" s="13" t="s">
        <v>204</v>
      </c>
      <c r="C67" s="13" t="s">
        <v>15</v>
      </c>
      <c r="D67" s="13">
        <v>100</v>
      </c>
      <c r="E67" s="13">
        <v>3275</v>
      </c>
      <c r="F67" s="13">
        <v>3251</v>
      </c>
      <c r="G67" s="13">
        <v>3315</v>
      </c>
      <c r="H67" s="13">
        <v>3315</v>
      </c>
      <c r="I67" s="22">
        <f t="shared" si="13"/>
        <v>4000</v>
      </c>
    </row>
    <row r="68" spans="1:9">
      <c r="A68" s="12">
        <v>42550</v>
      </c>
      <c r="B68" s="13" t="s">
        <v>59</v>
      </c>
      <c r="C68" s="13" t="s">
        <v>15</v>
      </c>
      <c r="D68" s="13">
        <v>30</v>
      </c>
      <c r="E68" s="13">
        <v>42775</v>
      </c>
      <c r="F68" s="13">
        <v>42575</v>
      </c>
      <c r="G68" s="13">
        <v>42975</v>
      </c>
      <c r="H68" s="13">
        <v>42975</v>
      </c>
      <c r="I68" s="22">
        <f t="shared" si="13"/>
        <v>6000</v>
      </c>
    </row>
    <row r="69" spans="1:9">
      <c r="A69" s="12">
        <v>42550</v>
      </c>
      <c r="B69" s="13" t="s">
        <v>11</v>
      </c>
      <c r="C69" s="13" t="s">
        <v>15</v>
      </c>
      <c r="D69" s="13">
        <v>5000</v>
      </c>
      <c r="E69" s="13">
        <v>117.55</v>
      </c>
      <c r="F69" s="13">
        <v>117.05</v>
      </c>
      <c r="G69" s="13">
        <v>118.15</v>
      </c>
      <c r="H69" s="13">
        <v>118.15</v>
      </c>
      <c r="I69" s="22">
        <f t="shared" si="13"/>
        <v>3000.00000000004</v>
      </c>
    </row>
    <row r="70" s="1" customFormat="1" spans="1:9">
      <c r="A70" s="24">
        <v>42551</v>
      </c>
      <c r="B70" s="25" t="s">
        <v>204</v>
      </c>
      <c r="C70" s="25" t="s">
        <v>15</v>
      </c>
      <c r="D70" s="25">
        <v>100</v>
      </c>
      <c r="E70" s="25">
        <v>3350</v>
      </c>
      <c r="F70" s="25">
        <v>3330</v>
      </c>
      <c r="G70" s="25">
        <v>3380</v>
      </c>
      <c r="H70" s="25">
        <v>3330</v>
      </c>
      <c r="I70" s="33">
        <f t="shared" si="13"/>
        <v>-2000</v>
      </c>
    </row>
    <row r="71" spans="1:9">
      <c r="A71" s="12">
        <v>42551</v>
      </c>
      <c r="B71" s="13" t="s">
        <v>59</v>
      </c>
      <c r="C71" s="13" t="s">
        <v>15</v>
      </c>
      <c r="D71" s="13">
        <v>30</v>
      </c>
      <c r="E71" s="13">
        <v>42320</v>
      </c>
      <c r="F71" s="13">
        <v>42120</v>
      </c>
      <c r="G71" s="13">
        <v>42520</v>
      </c>
      <c r="H71" s="13">
        <v>42520</v>
      </c>
      <c r="I71" s="22">
        <f t="shared" si="13"/>
        <v>6000</v>
      </c>
    </row>
    <row r="72" s="2" customFormat="1" spans="1:9">
      <c r="A72" s="12">
        <v>42551</v>
      </c>
      <c r="B72" s="13" t="s">
        <v>11</v>
      </c>
      <c r="C72" s="13" t="s">
        <v>15</v>
      </c>
      <c r="D72" s="13">
        <v>5000</v>
      </c>
      <c r="E72" s="13">
        <v>120.4</v>
      </c>
      <c r="F72" s="13">
        <v>119.9</v>
      </c>
      <c r="G72" s="13">
        <v>121</v>
      </c>
      <c r="H72" s="13">
        <v>121</v>
      </c>
      <c r="I72" s="22">
        <f t="shared" si="13"/>
        <v>2999.99999999997</v>
      </c>
    </row>
    <row r="73" spans="1:9">
      <c r="A73" s="26"/>
      <c r="B73" s="27"/>
      <c r="C73" s="27"/>
      <c r="D73" s="27"/>
      <c r="E73" s="27"/>
      <c r="F73" s="27"/>
      <c r="G73" s="27"/>
      <c r="H73" s="27"/>
      <c r="I73" s="34"/>
    </row>
    <row r="74" spans="1:9">
      <c r="A74" s="28"/>
      <c r="B74" s="28"/>
      <c r="C74" s="28"/>
      <c r="D74" s="28"/>
      <c r="E74" s="28"/>
      <c r="F74" s="28"/>
      <c r="G74" s="28"/>
      <c r="H74" s="28"/>
      <c r="I74" s="28"/>
    </row>
    <row r="75" ht="15" spans="1:9">
      <c r="A75" s="28"/>
      <c r="B75" s="28"/>
      <c r="C75" s="28"/>
      <c r="D75" s="28"/>
      <c r="E75" s="28"/>
      <c r="F75" s="28"/>
      <c r="G75" s="29" t="s">
        <v>121</v>
      </c>
      <c r="H75" s="29"/>
      <c r="I75" s="35">
        <f>SUM(I4:I74)</f>
        <v>205815</v>
      </c>
    </row>
    <row r="76" spans="1:9">
      <c r="A76" s="28"/>
      <c r="B76" s="28"/>
      <c r="C76" s="28"/>
      <c r="D76" s="28"/>
      <c r="E76" s="28"/>
      <c r="F76" s="28"/>
      <c r="G76" s="30"/>
      <c r="H76" s="30"/>
      <c r="I76" s="36"/>
    </row>
    <row r="77" ht="15" spans="1:9">
      <c r="A77" s="28"/>
      <c r="B77" s="28"/>
      <c r="C77" s="28"/>
      <c r="D77" s="28"/>
      <c r="E77" s="28"/>
      <c r="F77" s="28"/>
      <c r="G77" s="29" t="s">
        <v>122</v>
      </c>
      <c r="H77" s="29"/>
      <c r="I77" s="37">
        <f>55/68</f>
        <v>0.808823529411765</v>
      </c>
    </row>
    <row r="78" s="3" customFormat="1" spans="1:9">
      <c r="A78" s="28"/>
      <c r="B78" s="28"/>
      <c r="C78" s="28"/>
      <c r="D78" s="28"/>
      <c r="E78" s="28"/>
      <c r="F78" s="28"/>
      <c r="G78" s="28"/>
      <c r="H78" s="28"/>
      <c r="I78" s="28"/>
    </row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pans="1:9">
      <c r="A118" s="31"/>
      <c r="B118" s="31"/>
      <c r="C118" s="31"/>
      <c r="D118" s="31"/>
      <c r="E118" s="31"/>
      <c r="F118" s="31"/>
      <c r="G118" s="31"/>
      <c r="H118" s="31"/>
      <c r="I118" s="31"/>
    </row>
    <row r="119" spans="1:9">
      <c r="A119" s="32"/>
      <c r="B119" s="32"/>
      <c r="C119" s="32"/>
      <c r="D119" s="32"/>
      <c r="E119" s="32"/>
      <c r="F119" s="32"/>
      <c r="G119" s="32"/>
      <c r="H119" s="32"/>
      <c r="I119" s="32"/>
    </row>
    <row r="120" spans="1:9">
      <c r="A120" s="32"/>
      <c r="B120" s="32"/>
      <c r="C120" s="32"/>
      <c r="D120" s="32"/>
      <c r="E120" s="32"/>
      <c r="F120" s="32"/>
      <c r="G120" s="32"/>
      <c r="H120" s="32"/>
      <c r="I120" s="32"/>
    </row>
    <row r="121" spans="1:9">
      <c r="A121" s="32"/>
      <c r="B121" s="32"/>
      <c r="C121" s="32"/>
      <c r="D121" s="32"/>
      <c r="E121" s="32"/>
      <c r="F121" s="32"/>
      <c r="G121" s="32"/>
      <c r="H121" s="32"/>
      <c r="I121" s="32"/>
    </row>
    <row r="122" spans="1:9">
      <c r="A122" s="32"/>
      <c r="B122" s="32"/>
      <c r="C122" s="32"/>
      <c r="D122" s="32"/>
      <c r="E122" s="32"/>
      <c r="F122" s="32"/>
      <c r="G122" s="32"/>
      <c r="H122" s="32"/>
      <c r="I122" s="32"/>
    </row>
    <row r="123" spans="1:9">
      <c r="A123" s="32"/>
      <c r="B123" s="32"/>
      <c r="C123" s="32"/>
      <c r="D123" s="32"/>
      <c r="E123" s="32"/>
      <c r="F123" s="32"/>
      <c r="G123" s="32"/>
      <c r="H123" s="32"/>
      <c r="I123" s="32"/>
    </row>
    <row r="124" spans="1:9">
      <c r="A124" s="32"/>
      <c r="B124" s="32"/>
      <c r="C124" s="32"/>
      <c r="D124" s="32"/>
      <c r="E124" s="32"/>
      <c r="F124" s="32"/>
      <c r="G124" s="32"/>
      <c r="H124" s="32"/>
      <c r="I124" s="32"/>
    </row>
    <row r="125" spans="1:9">
      <c r="A125" s="32"/>
      <c r="B125" s="32"/>
      <c r="C125" s="32"/>
      <c r="D125" s="32"/>
      <c r="E125" s="32"/>
      <c r="F125" s="32"/>
      <c r="G125" s="32"/>
      <c r="H125" s="32"/>
      <c r="I125" s="32"/>
    </row>
  </sheetData>
  <mergeCells count="4">
    <mergeCell ref="A1:I1"/>
    <mergeCell ref="A2:I2"/>
    <mergeCell ref="G75:H75"/>
    <mergeCell ref="G77:H77"/>
  </mergeCells>
  <pageMargins left="0.75" right="0.75" top="1" bottom="1" header="0.511805555555556" footer="0.511805555555556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DECEMBER-16</vt:lpstr>
      <vt:lpstr>NOVEMBER-16</vt:lpstr>
      <vt:lpstr>OCTOBER-16</vt:lpstr>
      <vt:lpstr>SEPTEMBER-16</vt:lpstr>
      <vt:lpstr>AUGUST-16</vt:lpstr>
      <vt:lpstr>JULY-16</vt:lpstr>
      <vt:lpstr>JUNE-16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Capiflex</cp:lastModifiedBy>
  <dcterms:created xsi:type="dcterms:W3CDTF">2016-01-27T05:32:00Z</dcterms:created>
  <dcterms:modified xsi:type="dcterms:W3CDTF">2016-12-30T08:14:49Z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1033-10.1.0.5785</vt:lpwstr>
  </property>
</Properties>
</file>