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/>
  </bookViews>
  <sheets>
    <sheet name="DECEMBER-16" sheetId="1" r:id="rId1"/>
    <sheet name="NOVEMBER-16" sheetId="2" r:id="rId2"/>
    <sheet name="OCTOBER-16" sheetId="3" r:id="rId3"/>
    <sheet name="SEPTEMBER-16" sheetId="4" r:id="rId4"/>
    <sheet name="AUGUST-16" sheetId="5" r:id="rId5"/>
    <sheet name="JULY-16" sheetId="6" r:id="rId6"/>
    <sheet name="JUNE-16" sheetId="7" r:id="rId7"/>
  </sheets>
  <calcPr calcId="144525"/>
</workbook>
</file>

<file path=xl/sharedStrings.xml><?xml version="1.0" encoding="utf-8"?>
<sst xmlns="http://schemas.openxmlformats.org/spreadsheetml/2006/main" count="712">
  <si>
    <t>EQUITYPANDIT FINANCIAL SERVICES PVT. LTD.</t>
  </si>
  <si>
    <t>EP-STANDARD COMMODITY PACKAGE PERFORMANCE  REPORT[ DECEMBER 2016]</t>
  </si>
  <si>
    <t>DATE</t>
  </si>
  <si>
    <t>SCRIP</t>
  </si>
  <si>
    <t>TYPE</t>
  </si>
  <si>
    <t>QUANTITY</t>
  </si>
  <si>
    <t>ENTRY PRICE</t>
  </si>
  <si>
    <t>STOPLOSS</t>
  </si>
  <si>
    <t>TARGET</t>
  </si>
  <si>
    <t>BOOKED AT</t>
  </si>
  <si>
    <t>PROFIT/LOSS</t>
  </si>
  <si>
    <t>ZINC</t>
  </si>
  <si>
    <t>SELL</t>
  </si>
  <si>
    <t>186.50-185.80</t>
  </si>
  <si>
    <t>SILVER</t>
  </si>
  <si>
    <t>40730-40400</t>
  </si>
  <si>
    <t>CRUDE OIL</t>
  </si>
  <si>
    <t>3388-3358</t>
  </si>
  <si>
    <t>185.60-184.80</t>
  </si>
  <si>
    <t>LEAD</t>
  </si>
  <si>
    <t>161.10-160.30</t>
  </si>
  <si>
    <t>NATURAL GAS</t>
  </si>
  <si>
    <t>BUY</t>
  </si>
  <si>
    <t>233.50-236.50</t>
  </si>
  <si>
    <t xml:space="preserve"> CRUDE OIL </t>
  </si>
  <si>
    <t xml:space="preserve"> BUY</t>
  </si>
  <si>
    <t xml:space="preserve"> 3385-3420</t>
  </si>
  <si>
    <t>184.60-184</t>
  </si>
  <si>
    <t>187.65-188.35</t>
  </si>
  <si>
    <t xml:space="preserve">CRUDE OIL </t>
  </si>
  <si>
    <t xml:space="preserve">3460-3490 </t>
  </si>
  <si>
    <t xml:space="preserve"> LEAD</t>
  </si>
  <si>
    <t xml:space="preserve">158.30-159 </t>
  </si>
  <si>
    <t>40840-40550</t>
  </si>
  <si>
    <t>183.60-186</t>
  </si>
  <si>
    <t>3490-3520</t>
  </si>
  <si>
    <t xml:space="preserve">BUY </t>
  </si>
  <si>
    <t>3525-3555</t>
  </si>
  <si>
    <t xml:space="preserve">SELL </t>
  </si>
  <si>
    <t xml:space="preserve">184.70-184 </t>
  </si>
  <si>
    <t>235.20-232.20</t>
  </si>
  <si>
    <t>GOLD</t>
  </si>
  <si>
    <t xml:space="preserve">28010-27940 </t>
  </si>
  <si>
    <t>3575-3635</t>
  </si>
  <si>
    <t>155.50-154.70</t>
  </si>
  <si>
    <t>185.70-185</t>
  </si>
  <si>
    <t>155.75-155.15</t>
  </si>
  <si>
    <t>27945-27875</t>
  </si>
  <si>
    <t xml:space="preserve"> ZINC</t>
  </si>
  <si>
    <t>187.20-187.80</t>
  </si>
  <si>
    <t xml:space="preserve"> CRUDE OIL</t>
  </si>
  <si>
    <t>3520-3555</t>
  </si>
  <si>
    <t>155.25-154.50</t>
  </si>
  <si>
    <t>27955-27875</t>
  </si>
  <si>
    <t>253-256</t>
  </si>
  <si>
    <t>247.30-245</t>
  </si>
  <si>
    <t xml:space="preserve">189.40-190 </t>
  </si>
  <si>
    <t>27820-27745</t>
  </si>
  <si>
    <t>160.15-160.75</t>
  </si>
  <si>
    <t>COPPER</t>
  </si>
  <si>
    <t xml:space="preserve">407-410 </t>
  </si>
  <si>
    <t xml:space="preserve"> NATURAL GAS</t>
  </si>
  <si>
    <t>251.30-254.10</t>
  </si>
  <si>
    <t>3475-3515</t>
  </si>
  <si>
    <t>160.85-161.55</t>
  </si>
  <si>
    <t>41315-41015</t>
  </si>
  <si>
    <t xml:space="preserve"> GOLD</t>
  </si>
  <si>
    <t xml:space="preserve">27900-27800 </t>
  </si>
  <si>
    <t xml:space="preserve">186-186.80 </t>
  </si>
  <si>
    <t xml:space="preserve">155-154.40 </t>
  </si>
  <si>
    <t xml:space="preserve">27780-27680 </t>
  </si>
  <si>
    <t>3352-3320</t>
  </si>
  <si>
    <t xml:space="preserve">LEAD </t>
  </si>
  <si>
    <t>156.35-157</t>
  </si>
  <si>
    <t>235-232</t>
  </si>
  <si>
    <t>41900-42200</t>
  </si>
  <si>
    <t>ALUMINIUM</t>
  </si>
  <si>
    <t>115.70-115.10</t>
  </si>
  <si>
    <t>27780-27680</t>
  </si>
  <si>
    <t>241.60-238</t>
  </si>
  <si>
    <t>154.60-154</t>
  </si>
  <si>
    <t xml:space="preserve">3485-3515 </t>
  </si>
  <si>
    <t>27670-27580</t>
  </si>
  <si>
    <t>182.90-182.20</t>
  </si>
  <si>
    <t>255.30-258</t>
  </si>
  <si>
    <t>155.20-154.50</t>
  </si>
  <si>
    <t xml:space="preserve">3457-3427 </t>
  </si>
  <si>
    <t>157.05-157.65</t>
  </si>
  <si>
    <t>27525-27435</t>
  </si>
  <si>
    <t xml:space="preserve"> ZINC </t>
  </si>
  <si>
    <t>184.15-184.85</t>
  </si>
  <si>
    <t>27495-27425</t>
  </si>
  <si>
    <t>238-241</t>
  </si>
  <si>
    <t>3585-3535</t>
  </si>
  <si>
    <t>27530-27440</t>
  </si>
  <si>
    <t>159-159.80</t>
  </si>
  <si>
    <t xml:space="preserve">ZINC </t>
  </si>
  <si>
    <t>184.50-185.50</t>
  </si>
  <si>
    <t>41451-41151</t>
  </si>
  <si>
    <t>384.50-380</t>
  </si>
  <si>
    <t xml:space="preserve">NATURAL GAS </t>
  </si>
  <si>
    <t xml:space="preserve"> 231-228</t>
  </si>
  <si>
    <t xml:space="preserve">182.75-182 </t>
  </si>
  <si>
    <t>3545-3575</t>
  </si>
  <si>
    <t>156.40-155.70</t>
  </si>
  <si>
    <t xml:space="preserve">188.20-187.50 </t>
  </si>
  <si>
    <t xml:space="preserve">189.65-190.35 </t>
  </si>
  <si>
    <t>3482-3512</t>
  </si>
  <si>
    <t>40625-40300</t>
  </si>
  <si>
    <t xml:space="preserve">GOLD </t>
  </si>
  <si>
    <t>26980-26880</t>
  </si>
  <si>
    <t xml:space="preserve">SILVER </t>
  </si>
  <si>
    <t>39280-38880</t>
  </si>
  <si>
    <t>187.75-187.05</t>
  </si>
  <si>
    <t xml:space="preserve"> 3445-3410</t>
  </si>
  <si>
    <t>27070-26970</t>
  </si>
  <si>
    <t>227.50-224</t>
  </si>
  <si>
    <t xml:space="preserve"> SILVER</t>
  </si>
  <si>
    <t>39330-38830</t>
  </si>
  <si>
    <t>3445-3420</t>
  </si>
  <si>
    <t>185.50-184.90</t>
  </si>
  <si>
    <t>27130-27050</t>
  </si>
  <si>
    <t>182.50-181.70</t>
  </si>
  <si>
    <t>150.05-149.30</t>
  </si>
  <si>
    <t xml:space="preserve">226.20-223 </t>
  </si>
  <si>
    <t>3561-3591</t>
  </si>
  <si>
    <t>178.40-177.70</t>
  </si>
  <si>
    <t xml:space="preserve">147.75-147.05 </t>
  </si>
  <si>
    <t>27280-27360</t>
  </si>
  <si>
    <t>39360-39000</t>
  </si>
  <si>
    <t>145.05-144.35</t>
  </si>
  <si>
    <t xml:space="preserve">COPPER </t>
  </si>
  <si>
    <t>372.50-368.50</t>
  </si>
  <si>
    <t xml:space="preserve">38952-38550 </t>
  </si>
  <si>
    <t>145.30-144.50</t>
  </si>
  <si>
    <t>176.85-177.85</t>
  </si>
  <si>
    <t>177.25-176.25</t>
  </si>
  <si>
    <t xml:space="preserve">149.40-150.40 </t>
  </si>
  <si>
    <t>228.50-231.50</t>
  </si>
  <si>
    <t>3671-3700</t>
  </si>
  <si>
    <t>220.30-215</t>
  </si>
  <si>
    <t>39540-39140</t>
  </si>
  <si>
    <t xml:space="preserve"> 176.80-176..10</t>
  </si>
  <si>
    <t>NICKEL</t>
  </si>
  <si>
    <t>731.50-821</t>
  </si>
  <si>
    <t>146.65-146</t>
  </si>
  <si>
    <t>176.65-176</t>
  </si>
  <si>
    <t>38765-38365</t>
  </si>
  <si>
    <t>172.50-171.20</t>
  </si>
  <si>
    <t>26885-26805</t>
  </si>
  <si>
    <t>172.70-172</t>
  </si>
  <si>
    <t>141.85-141.15</t>
  </si>
  <si>
    <t>174-175</t>
  </si>
  <si>
    <t xml:space="preserve"> 3585-3625</t>
  </si>
  <si>
    <t>29915-26815</t>
  </si>
  <si>
    <t>369-365</t>
  </si>
  <si>
    <t>3620-3650</t>
  </si>
  <si>
    <t>144.15-145</t>
  </si>
  <si>
    <t>177.60-178.30</t>
  </si>
  <si>
    <t xml:space="preserve"> 143.50-142.70</t>
  </si>
  <si>
    <t>3561-3531</t>
  </si>
  <si>
    <t>38920-39220</t>
  </si>
  <si>
    <t>174.85-174.15</t>
  </si>
  <si>
    <t>169.80-170.50</t>
  </si>
  <si>
    <t xml:space="preserve"> LEAD </t>
  </si>
  <si>
    <t xml:space="preserve">136.20-137 </t>
  </si>
  <si>
    <t>172.20-172.90</t>
  </si>
  <si>
    <t>27197-27267</t>
  </si>
  <si>
    <t>139.30-140</t>
  </si>
  <si>
    <t>258.30-261.30</t>
  </si>
  <si>
    <t xml:space="preserve"> 375-378</t>
  </si>
  <si>
    <t>39215-38915</t>
  </si>
  <si>
    <t xml:space="preserve">3698-3730 </t>
  </si>
  <si>
    <t>137.70-137</t>
  </si>
  <si>
    <t>171.95-171.25</t>
  </si>
  <si>
    <t>175.50-176.20</t>
  </si>
  <si>
    <t>139.85-139.15</t>
  </si>
  <si>
    <t>27368-27288</t>
  </si>
  <si>
    <t>175.65-176.45</t>
  </si>
  <si>
    <t xml:space="preserve"> 116.45-115.80</t>
  </si>
  <si>
    <t>39550-39250</t>
  </si>
  <si>
    <t>265-269</t>
  </si>
  <si>
    <t>3695-3725</t>
  </si>
  <si>
    <t>137.50-136.80</t>
  </si>
  <si>
    <t>172.95-172.25</t>
  </si>
  <si>
    <t>TOTAL PROFITS</t>
  </si>
  <si>
    <t>ACCURACY</t>
  </si>
  <si>
    <t>EP-STANDARD COMMODITY PACKAGE PERFORMANCE  REPORT[ NOVEMBER 2016]</t>
  </si>
  <si>
    <t>136.25-135.65</t>
  </si>
  <si>
    <t>43910-44160</t>
  </si>
  <si>
    <t>187.50-185</t>
  </si>
  <si>
    <t>113.90-113.30</t>
  </si>
  <si>
    <t>136.65-136</t>
  </si>
  <si>
    <t xml:space="preserve"> 44195-44500 </t>
  </si>
  <si>
    <t>30455-30390</t>
  </si>
  <si>
    <t>3057-3037</t>
  </si>
  <si>
    <t xml:space="preserve">163-163.60 </t>
  </si>
  <si>
    <t>30560-30630</t>
  </si>
  <si>
    <t>3035-3005</t>
  </si>
  <si>
    <t>163.85-164.55</t>
  </si>
  <si>
    <t>43010-42750</t>
  </si>
  <si>
    <t xml:space="preserve">114.50-113.90 </t>
  </si>
  <si>
    <t>181-178</t>
  </si>
  <si>
    <t>3040-3010</t>
  </si>
  <si>
    <t>42770-42500</t>
  </si>
  <si>
    <t>163.90-164.50</t>
  </si>
  <si>
    <t xml:space="preserve">183.50-180 </t>
  </si>
  <si>
    <t xml:space="preserve"> 165.35-166 </t>
  </si>
  <si>
    <t>2973-2943</t>
  </si>
  <si>
    <t>43060-42760</t>
  </si>
  <si>
    <t>184.70-182</t>
  </si>
  <si>
    <t>139.25-139</t>
  </si>
  <si>
    <t>166.25-166.85</t>
  </si>
  <si>
    <t>140.50-139.90</t>
  </si>
  <si>
    <t xml:space="preserve"> 2975-2945</t>
  </si>
  <si>
    <t>42790-42490</t>
  </si>
  <si>
    <t>164.65-164</t>
  </si>
  <si>
    <t>2980-2945</t>
  </si>
  <si>
    <t xml:space="preserve">30160-30090 </t>
  </si>
  <si>
    <t>188.70-186</t>
  </si>
  <si>
    <t>140.50-141.10</t>
  </si>
  <si>
    <t>139.20-138.50</t>
  </si>
  <si>
    <t>2985-2955</t>
  </si>
  <si>
    <t>163.45-162.85</t>
  </si>
  <si>
    <t>43025-42725</t>
  </si>
  <si>
    <t>182.50-182</t>
  </si>
  <si>
    <t>138.30-137.60</t>
  </si>
  <si>
    <t>42800-42600</t>
  </si>
  <si>
    <t>29970-29905</t>
  </si>
  <si>
    <t>163.10-163.70</t>
  </si>
  <si>
    <t>2950-2990</t>
  </si>
  <si>
    <t>30930-30830</t>
  </si>
  <si>
    <t xml:space="preserve"> 30550-30450</t>
  </si>
  <si>
    <t>30563-30663</t>
  </si>
  <si>
    <t xml:space="preserve">30625-30700 </t>
  </si>
  <si>
    <t xml:space="preserve"> 141-140.40</t>
  </si>
  <si>
    <t>359.40-362</t>
  </si>
  <si>
    <t>44441-44841</t>
  </si>
  <si>
    <t>29840-29740</t>
  </si>
  <si>
    <t>144.05-144.65</t>
  </si>
  <si>
    <t>3035-3065</t>
  </si>
  <si>
    <t>43650-43350</t>
  </si>
  <si>
    <t>369.50-365</t>
  </si>
  <si>
    <t>30001-29900</t>
  </si>
  <si>
    <t>176.50-173</t>
  </si>
  <si>
    <t>167.60-167</t>
  </si>
  <si>
    <t xml:space="preserve"> GOLD </t>
  </si>
  <si>
    <t>30030-29900</t>
  </si>
  <si>
    <t>379.80-383</t>
  </si>
  <si>
    <t>167.90-167</t>
  </si>
  <si>
    <t>170.50-171.10</t>
  </si>
  <si>
    <t xml:space="preserve"> COPPER </t>
  </si>
  <si>
    <t>391.20-395.20</t>
  </si>
  <si>
    <t>29708-29608</t>
  </si>
  <si>
    <t xml:space="preserve"> 2955-2925</t>
  </si>
  <si>
    <t xml:space="preserve">402-405 </t>
  </si>
  <si>
    <t>29320-29220</t>
  </si>
  <si>
    <t>40880-40580</t>
  </si>
  <si>
    <t>366.40-362.40</t>
  </si>
  <si>
    <t>116.40-115.80</t>
  </si>
  <si>
    <t>172.80-172.20</t>
  </si>
  <si>
    <t>193.30-196</t>
  </si>
  <si>
    <t>3073-3043</t>
  </si>
  <si>
    <t>41150-40850</t>
  </si>
  <si>
    <t>369.50-366.50</t>
  </si>
  <si>
    <t xml:space="preserve"> 148.50-149.10 </t>
  </si>
  <si>
    <t>115.40-114.80</t>
  </si>
  <si>
    <t xml:space="preserve">169.65-170.35 </t>
  </si>
  <si>
    <t>29280-29210</t>
  </si>
  <si>
    <t>191.30-194.30</t>
  </si>
  <si>
    <t xml:space="preserve"> COPPER</t>
  </si>
  <si>
    <t>368.50-365</t>
  </si>
  <si>
    <t>189.10-192.10</t>
  </si>
  <si>
    <t>29330-29240</t>
  </si>
  <si>
    <t>3110-3075</t>
  </si>
  <si>
    <t>3096-3126</t>
  </si>
  <si>
    <t xml:space="preserve"> 170.30-170.90</t>
  </si>
  <si>
    <t>170.50-172</t>
  </si>
  <si>
    <t xml:space="preserve"> 183-180</t>
  </si>
  <si>
    <t>3040-3005</t>
  </si>
  <si>
    <t>170.10-169.50</t>
  </si>
  <si>
    <t xml:space="preserve"> 28810-28710</t>
  </si>
  <si>
    <t>40150-39800</t>
  </si>
  <si>
    <t xml:space="preserve"> 28985-29085</t>
  </si>
  <si>
    <t>3080-3045</t>
  </si>
  <si>
    <t>173.15-174</t>
  </si>
  <si>
    <t xml:space="preserve">148.05-149 </t>
  </si>
  <si>
    <t>28840-28740</t>
  </si>
  <si>
    <t>147.50-146.90</t>
  </si>
  <si>
    <t>174.40-173.80</t>
  </si>
  <si>
    <t>3190-3160</t>
  </si>
  <si>
    <t>29015-28940</t>
  </si>
  <si>
    <t xml:space="preserve"> 197.50-195</t>
  </si>
  <si>
    <t>29060-28980</t>
  </si>
  <si>
    <t>148.90-148.30</t>
  </si>
  <si>
    <t>BUY SILVER ABOVE 42321 TGT 42521-42821 SL 42121</t>
  </si>
  <si>
    <t>29250-29320</t>
  </si>
  <si>
    <t>3351-3381</t>
  </si>
  <si>
    <t>40760-40400</t>
  </si>
  <si>
    <t xml:space="preserve">176.20-175.60 </t>
  </si>
  <si>
    <t xml:space="preserve"> ALUMINIUM </t>
  </si>
  <si>
    <t>201.30-198.30</t>
  </si>
  <si>
    <t>3315-3280</t>
  </si>
  <si>
    <t xml:space="preserve"> ALUMINIUM</t>
  </si>
  <si>
    <t>118.55-119.05</t>
  </si>
  <si>
    <t>176.80-176.10</t>
  </si>
  <si>
    <t>3280-3250</t>
  </si>
  <si>
    <t>3275-3245</t>
  </si>
  <si>
    <t>149.05-148.45</t>
  </si>
  <si>
    <t>120.45-121</t>
  </si>
  <si>
    <t>29240-29310</t>
  </si>
  <si>
    <t>40610-40350</t>
  </si>
  <si>
    <t>382-379</t>
  </si>
  <si>
    <t>120.30-119.70</t>
  </si>
  <si>
    <t>40405-40100</t>
  </si>
  <si>
    <t>28650-28570</t>
  </si>
  <si>
    <t>401-398</t>
  </si>
  <si>
    <t xml:space="preserve">185.15-186 </t>
  </si>
  <si>
    <t>3330-3360</t>
  </si>
  <si>
    <t>122.30-123</t>
  </si>
  <si>
    <t>152.40-151.80</t>
  </si>
  <si>
    <t>28660-28560</t>
  </si>
  <si>
    <t>186.20-187</t>
  </si>
  <si>
    <t xml:space="preserve">3285-3315 </t>
  </si>
  <si>
    <t>187.65-188.50</t>
  </si>
  <si>
    <t>398-395</t>
  </si>
  <si>
    <t>28480-48401</t>
  </si>
  <si>
    <t>40080-39800</t>
  </si>
  <si>
    <t xml:space="preserve">188.40-189 </t>
  </si>
  <si>
    <t>156.40-157</t>
  </si>
  <si>
    <t>NATURAL GAS dec</t>
  </si>
  <si>
    <t>213.90-210</t>
  </si>
  <si>
    <t xml:space="preserve">28510-28400 </t>
  </si>
  <si>
    <t>402.80-406</t>
  </si>
  <si>
    <t xml:space="preserve">198.40-199 </t>
  </si>
  <si>
    <t>40900-40600</t>
  </si>
  <si>
    <t xml:space="preserve">166.90-167.90 </t>
  </si>
  <si>
    <t>3160-3130</t>
  </si>
  <si>
    <t>199-200</t>
  </si>
  <si>
    <t xml:space="preserve"> 168.65-169.35</t>
  </si>
  <si>
    <t>210.05-213.10</t>
  </si>
  <si>
    <t>120.40-119.80</t>
  </si>
  <si>
    <t xml:space="preserve">193.15-192.50 </t>
  </si>
  <si>
    <t>232.30-235</t>
  </si>
  <si>
    <t xml:space="preserve">169-169.70 </t>
  </si>
  <si>
    <t>28690-28620</t>
  </si>
  <si>
    <t xml:space="preserve"> 3227-3260</t>
  </si>
  <si>
    <t>393.50-390</t>
  </si>
  <si>
    <t>3171-3140</t>
  </si>
  <si>
    <t>184.95-185.55</t>
  </si>
  <si>
    <t>3136-3106</t>
  </si>
  <si>
    <t>40560-40310</t>
  </si>
  <si>
    <t xml:space="preserve">186.50-187.20 </t>
  </si>
  <si>
    <t>222.50-218.50</t>
  </si>
  <si>
    <t>28601-28530</t>
  </si>
  <si>
    <t>389.30-386</t>
  </si>
  <si>
    <t>3290-3250</t>
  </si>
  <si>
    <t>EP-STANDARD COMMODITY PACKAGE PERFORMANCE  REPORT[ OCTOBER 2016]</t>
  </si>
  <si>
    <t>158.25-158.85</t>
  </si>
  <si>
    <t>141.90-142.50</t>
  </si>
  <si>
    <t>30890-30810</t>
  </si>
  <si>
    <t>3224-3254</t>
  </si>
  <si>
    <t xml:space="preserve"> 3265-3295</t>
  </si>
  <si>
    <t>158.10-157.50</t>
  </si>
  <si>
    <t xml:space="preserve"> NATURAL GAS </t>
  </si>
  <si>
    <t>191.10-188</t>
  </si>
  <si>
    <t>160.65-161.25</t>
  </si>
  <si>
    <t>44865-44615</t>
  </si>
  <si>
    <t xml:space="preserve"> 137.15-136.55</t>
  </si>
  <si>
    <t>157.80-157.20</t>
  </si>
  <si>
    <t>42920-42600</t>
  </si>
  <si>
    <t>3311-3341</t>
  </si>
  <si>
    <t>155.65-155</t>
  </si>
  <si>
    <t>3325-3355</t>
  </si>
  <si>
    <t xml:space="preserve"> 29805-29730 </t>
  </si>
  <si>
    <t>154.80-154.20</t>
  </si>
  <si>
    <t>3395-3425</t>
  </si>
  <si>
    <t>155.40-154.80</t>
  </si>
  <si>
    <t>213.20-216.20</t>
  </si>
  <si>
    <t>29681-29601</t>
  </si>
  <si>
    <t xml:space="preserve">155.60-156.20 </t>
  </si>
  <si>
    <t xml:space="preserve">139.10-138.50 </t>
  </si>
  <si>
    <t>134.20-133.60</t>
  </si>
  <si>
    <t xml:space="preserve"> 41751-41501</t>
  </si>
  <si>
    <t>133.25-132.65</t>
  </si>
  <si>
    <t xml:space="preserve">ALUMINIUM </t>
  </si>
  <si>
    <t>113.20-113.80</t>
  </si>
  <si>
    <t xml:space="preserve">3432-3462 </t>
  </si>
  <si>
    <t xml:space="preserve">41760-41500 </t>
  </si>
  <si>
    <t>225.10-228</t>
  </si>
  <si>
    <t xml:space="preserve"> 3411-3441</t>
  </si>
  <si>
    <t>29525-29460</t>
  </si>
  <si>
    <t>149.95-149.35</t>
  </si>
  <si>
    <t xml:space="preserve">132.90-132.30 </t>
  </si>
  <si>
    <t>29600-29500</t>
  </si>
  <si>
    <t xml:space="preserve">3335-3305 </t>
  </si>
  <si>
    <t>151.75-152.35</t>
  </si>
  <si>
    <t xml:space="preserve">41770-41570 </t>
  </si>
  <si>
    <t>216-213</t>
  </si>
  <si>
    <t>132.15-131.55</t>
  </si>
  <si>
    <t xml:space="preserve"> 153.10-153.70</t>
  </si>
  <si>
    <t>29825-29900</t>
  </si>
  <si>
    <t>221.40-224.40</t>
  </si>
  <si>
    <t>29793-29853</t>
  </si>
  <si>
    <t>152.95-153.55</t>
  </si>
  <si>
    <t>107.50-106.90</t>
  </si>
  <si>
    <t>29775-29715</t>
  </si>
  <si>
    <t>3418-3388</t>
  </si>
  <si>
    <t>212.50-210</t>
  </si>
  <si>
    <t>42535-42735</t>
  </si>
  <si>
    <t>29981-30050</t>
  </si>
  <si>
    <t>107.70-107.10</t>
  </si>
  <si>
    <t>132.65-132.05</t>
  </si>
  <si>
    <t>210.70-208</t>
  </si>
  <si>
    <t>29995-30060</t>
  </si>
  <si>
    <t>3420-3390</t>
  </si>
  <si>
    <t>107-106.40</t>
  </si>
  <si>
    <t xml:space="preserve">151.50-150.90 </t>
  </si>
  <si>
    <t xml:space="preserve"> 3375-3345</t>
  </si>
  <si>
    <t>204-201</t>
  </si>
  <si>
    <t>29911-29975</t>
  </si>
  <si>
    <t xml:space="preserve">153.40-154 </t>
  </si>
  <si>
    <t>3358-3328</t>
  </si>
  <si>
    <t>42200-42000</t>
  </si>
  <si>
    <t>186.60-184</t>
  </si>
  <si>
    <t>156.95-156.35</t>
  </si>
  <si>
    <t xml:space="preserve">136.65-136 </t>
  </si>
  <si>
    <t>189.10-186.10</t>
  </si>
  <si>
    <t>3386-3356</t>
  </si>
  <si>
    <t>42165-41965</t>
  </si>
  <si>
    <t xml:space="preserve">158.50-159.10 </t>
  </si>
  <si>
    <t xml:space="preserve">29810-29750 </t>
  </si>
  <si>
    <t>110.60-110</t>
  </si>
  <si>
    <t>135.55-135</t>
  </si>
  <si>
    <t>3323-3353</t>
  </si>
  <si>
    <t>30032-30092</t>
  </si>
  <si>
    <t xml:space="preserve">156.20-155.50 </t>
  </si>
  <si>
    <t xml:space="preserve">3285-3255 </t>
  </si>
  <si>
    <t xml:space="preserve">29860-29800 </t>
  </si>
  <si>
    <t>179.40-176.40</t>
  </si>
  <si>
    <t xml:space="preserve">137.10-136.50 </t>
  </si>
  <si>
    <t>137.50-138.10</t>
  </si>
  <si>
    <t xml:space="preserve">156.20-155.60 </t>
  </si>
  <si>
    <t>29870-29810</t>
  </si>
  <si>
    <t>3292-3262</t>
  </si>
  <si>
    <t>138.20-138.80</t>
  </si>
  <si>
    <t>202-199</t>
  </si>
  <si>
    <t>156.80-156.10</t>
  </si>
  <si>
    <t>201.60-198</t>
  </si>
  <si>
    <t>42521-42821</t>
  </si>
  <si>
    <t>158.65-159.25</t>
  </si>
  <si>
    <t>41905-41600</t>
  </si>
  <si>
    <t>137.25-137-85</t>
  </si>
  <si>
    <t>EP-STANDARD COMMODITY PACKAGE PERFORMANCE  REPORT[ SEPTEMBER 2016]</t>
  </si>
  <si>
    <t>30650-30590</t>
  </si>
  <si>
    <t>128.50-129.10</t>
  </si>
  <si>
    <t>CRUDEOIL</t>
  </si>
  <si>
    <t>2975-2945</t>
  </si>
  <si>
    <t>156.50-157.10</t>
  </si>
  <si>
    <t>30770-30850</t>
  </si>
  <si>
    <t>2925-2955</t>
  </si>
  <si>
    <t>130.70-131.30</t>
  </si>
  <si>
    <t>2970-2940</t>
  </si>
  <si>
    <t>31060-31130</t>
  </si>
  <si>
    <t>129.60-129</t>
  </si>
  <si>
    <t>46750-47000</t>
  </si>
  <si>
    <t>2840-2870</t>
  </si>
  <si>
    <t>127.90-127.30</t>
  </si>
  <si>
    <t>47550-47800</t>
  </si>
  <si>
    <t>31420-31490</t>
  </si>
  <si>
    <t>31470-31550</t>
  </si>
  <si>
    <t>46900-46700</t>
  </si>
  <si>
    <t>3110-3140</t>
  </si>
  <si>
    <t>152.90-152.30</t>
  </si>
  <si>
    <t>46370-46170</t>
  </si>
  <si>
    <t>153.90-154.50</t>
  </si>
  <si>
    <t>3150-3180</t>
  </si>
  <si>
    <t>31070-31000</t>
  </si>
  <si>
    <t>151.10-150.50</t>
  </si>
  <si>
    <t>3000-2970</t>
  </si>
  <si>
    <t>2990-2960</t>
  </si>
  <si>
    <t>31130-31190</t>
  </si>
  <si>
    <t>148.60-148</t>
  </si>
  <si>
    <t>30970-30910</t>
  </si>
  <si>
    <t>46000-46200</t>
  </si>
  <si>
    <t>2910-2880</t>
  </si>
  <si>
    <t>45200-45000</t>
  </si>
  <si>
    <t>2872-2842</t>
  </si>
  <si>
    <t>30875-30800</t>
  </si>
  <si>
    <t>2915-2885</t>
  </si>
  <si>
    <t>147.80-147.20</t>
  </si>
  <si>
    <t>30905-30845</t>
  </si>
  <si>
    <t>30910-30850</t>
  </si>
  <si>
    <t>45780-45500</t>
  </si>
  <si>
    <t>691-714</t>
  </si>
  <si>
    <t>2922-2892</t>
  </si>
  <si>
    <t>31190-31250</t>
  </si>
  <si>
    <t>46800-47000</t>
  </si>
  <si>
    <t>151.70-151.10</t>
  </si>
  <si>
    <t>153.05-153.65</t>
  </si>
  <si>
    <t>31020-30950</t>
  </si>
  <si>
    <t>132.50-133.10</t>
  </si>
  <si>
    <t>129.70-129.10</t>
  </si>
  <si>
    <t>47480-47680</t>
  </si>
  <si>
    <t>3097-3127</t>
  </si>
  <si>
    <t>152.50-151.90</t>
  </si>
  <si>
    <t>31250-31310</t>
  </si>
  <si>
    <t>108.90-109.50</t>
  </si>
  <si>
    <t>109.35-109.95</t>
  </si>
  <si>
    <t>31310-31370</t>
  </si>
  <si>
    <t>128.15-127.55</t>
  </si>
  <si>
    <t>2986-2956</t>
  </si>
  <si>
    <t>46330-46130</t>
  </si>
  <si>
    <t>149.25-148.65</t>
  </si>
  <si>
    <t>197.30-195</t>
  </si>
  <si>
    <t>150.65-151.25</t>
  </si>
  <si>
    <t>109.95-110.55</t>
  </si>
  <si>
    <t>31205-31265</t>
  </si>
  <si>
    <t>31043-30973</t>
  </si>
  <si>
    <t>197.50-195</t>
  </si>
  <si>
    <t>45400-45200</t>
  </si>
  <si>
    <t>130.50-131.10</t>
  </si>
  <si>
    <t>197.20-195</t>
  </si>
  <si>
    <t>2962-2932</t>
  </si>
  <si>
    <t>46120-46400</t>
  </si>
  <si>
    <t>156.80-157.40</t>
  </si>
  <si>
    <t>158.90-159.50</t>
  </si>
  <si>
    <t>143.60-144.20</t>
  </si>
  <si>
    <t>3170-3140</t>
  </si>
  <si>
    <t>EP- STANDARD COMMODITY PACKAGE PERFORMANCE  REPORT[ AUGUST 2016]</t>
  </si>
  <si>
    <t>31501-31571</t>
  </si>
  <si>
    <t>122.80-122.20</t>
  </si>
  <si>
    <t>2741-2711</t>
  </si>
  <si>
    <t>31850-31790</t>
  </si>
  <si>
    <t>151.8-152.40</t>
  </si>
  <si>
    <t>31801-31741</t>
  </si>
  <si>
    <t>2778-2808</t>
  </si>
  <si>
    <t>194-197</t>
  </si>
  <si>
    <t>119.60-119</t>
  </si>
  <si>
    <t>320.3-317.30</t>
  </si>
  <si>
    <t>31710-31650</t>
  </si>
  <si>
    <t>31080-31020</t>
  </si>
  <si>
    <t>185.30-188</t>
  </si>
  <si>
    <t>31540-31600</t>
  </si>
  <si>
    <t>153.45-154.15</t>
  </si>
  <si>
    <t>2807-2777</t>
  </si>
  <si>
    <t>NG</t>
  </si>
  <si>
    <t>171.50-169</t>
  </si>
  <si>
    <t>46900-46600</t>
  </si>
  <si>
    <t>2785-2815</t>
  </si>
  <si>
    <t>31490-31430</t>
  </si>
  <si>
    <t>2956-2986</t>
  </si>
  <si>
    <t>149.80-149.20</t>
  </si>
  <si>
    <t>46680-46950</t>
  </si>
  <si>
    <t>31460-31400</t>
  </si>
  <si>
    <t>3067-3097</t>
  </si>
  <si>
    <t>31325/31255</t>
  </si>
  <si>
    <t>3095-3065</t>
  </si>
  <si>
    <t>125.10-125.70</t>
  </si>
  <si>
    <t>149.90-149.30</t>
  </si>
  <si>
    <t>46120-45900</t>
  </si>
  <si>
    <t>3166-3196</t>
  </si>
  <si>
    <t>126.5-127.10</t>
  </si>
  <si>
    <t>45430-45230</t>
  </si>
  <si>
    <t>31430-31350</t>
  </si>
  <si>
    <t>124.95-124.35</t>
  </si>
  <si>
    <t>31280-31350</t>
  </si>
  <si>
    <t>3240-3210</t>
  </si>
  <si>
    <t>124.80-124.20</t>
  </si>
  <si>
    <t>3189-3219</t>
  </si>
  <si>
    <t>31340-31270</t>
  </si>
  <si>
    <t>123.7-123.10</t>
  </si>
  <si>
    <t>3198-3228</t>
  </si>
  <si>
    <t>31105-31045</t>
  </si>
  <si>
    <t>44320-44120</t>
  </si>
  <si>
    <t>30980-30920</t>
  </si>
  <si>
    <t>307.8-304.80</t>
  </si>
  <si>
    <t>3106-3076</t>
  </si>
  <si>
    <t>190.50-193.50</t>
  </si>
  <si>
    <t>31090-31020</t>
  </si>
  <si>
    <t>155.20-154.60</t>
  </si>
  <si>
    <t>194.10-191.10</t>
  </si>
  <si>
    <t>31065-31135</t>
  </si>
  <si>
    <t>43550-45350</t>
  </si>
  <si>
    <t>3145-3115</t>
  </si>
  <si>
    <t>30818-30738</t>
  </si>
  <si>
    <t>EP-STANDARD COMMODITY PACKAGE PERFORMANCE  REPORT[ JULY 2016]</t>
  </si>
  <si>
    <t>45750-45550</t>
  </si>
  <si>
    <t>143.5-142.90</t>
  </si>
  <si>
    <t>31520-31580</t>
  </si>
  <si>
    <t>47800-48000</t>
  </si>
  <si>
    <t>125.9-126.50</t>
  </si>
  <si>
    <t>197.40-200.40</t>
  </si>
  <si>
    <t>3295-3265</t>
  </si>
  <si>
    <t>47300-47100</t>
  </si>
  <si>
    <t>141.25-140.65</t>
  </si>
  <si>
    <t>3218-3188</t>
  </si>
  <si>
    <t>142.30-141.70</t>
  </si>
  <si>
    <t>32095-32035</t>
  </si>
  <si>
    <t>46670-46470</t>
  </si>
  <si>
    <t>141.2-140.60</t>
  </si>
  <si>
    <t>3085-3115</t>
  </si>
  <si>
    <t>48275-48025</t>
  </si>
  <si>
    <t>47850-47510</t>
  </si>
  <si>
    <t>31410-31350</t>
  </si>
  <si>
    <t>3081-3111</t>
  </si>
  <si>
    <t>142.25-141.65</t>
  </si>
  <si>
    <t>123.20-122.60</t>
  </si>
  <si>
    <t>31265-31335</t>
  </si>
  <si>
    <t>124.85-124.15</t>
  </si>
  <si>
    <t>30820-30745</t>
  </si>
  <si>
    <t>124.5-123.90</t>
  </si>
  <si>
    <t>3020-2990</t>
  </si>
  <si>
    <t>127.85-128.35</t>
  </si>
  <si>
    <t>31080-31150</t>
  </si>
  <si>
    <t>46850-47650</t>
  </si>
  <si>
    <t>185-182.50</t>
  </si>
  <si>
    <t>328.8-325.80</t>
  </si>
  <si>
    <t>184.3-181.80</t>
  </si>
  <si>
    <t>3111-3141</t>
  </si>
  <si>
    <t>30768-30708</t>
  </si>
  <si>
    <t>107.10-106.50</t>
  </si>
  <si>
    <t>107.35-106.65</t>
  </si>
  <si>
    <t>106.75-106.15</t>
  </si>
  <si>
    <t>3004-2974</t>
  </si>
  <si>
    <t>30845-30765</t>
  </si>
  <si>
    <t>30810-30870</t>
  </si>
  <si>
    <t>2940-2910</t>
  </si>
  <si>
    <t>123.95-123.35</t>
  </si>
  <si>
    <t>2888-2858</t>
  </si>
  <si>
    <t>149.75-150.35</t>
  </si>
  <si>
    <t>46520-46720</t>
  </si>
  <si>
    <t>121-120.40</t>
  </si>
  <si>
    <t>46950-47150</t>
  </si>
  <si>
    <t>46050-45850</t>
  </si>
  <si>
    <t>2813-2777</t>
  </si>
  <si>
    <t>120-119.40</t>
  </si>
  <si>
    <t>47900-48100</t>
  </si>
  <si>
    <t>EP-STANDARD COMMODITY PACKAGE PERFORMANCE  REPORT[ JUNE 2016]</t>
  </si>
  <si>
    <t>29951-30011</t>
  </si>
  <si>
    <t>38700-38900</t>
  </si>
  <si>
    <t>129.20-129.80</t>
  </si>
  <si>
    <t>3250-3220</t>
  </si>
  <si>
    <t>164-167</t>
  </si>
  <si>
    <t>134.7-135.30</t>
  </si>
  <si>
    <t>29040-29100</t>
  </si>
  <si>
    <t>134.50-135.10</t>
  </si>
  <si>
    <t>29400-29470</t>
  </si>
  <si>
    <t>117.5-118.10</t>
  </si>
  <si>
    <t>165.5-168</t>
  </si>
  <si>
    <t>29470-29550</t>
  </si>
  <si>
    <t>39410-39610</t>
  </si>
  <si>
    <t>135.70-136.10</t>
  </si>
  <si>
    <t>319-322</t>
  </si>
  <si>
    <t>133.90-133.30</t>
  </si>
  <si>
    <t>3320-3290</t>
  </si>
  <si>
    <t>29490-29550</t>
  </si>
  <si>
    <t>136-136.60</t>
  </si>
  <si>
    <t>107.50-108.10</t>
  </si>
  <si>
    <t>29720-29790</t>
  </si>
  <si>
    <t>29950-30010</t>
  </si>
  <si>
    <t>40020-40220</t>
  </si>
  <si>
    <t>138.80-139.40</t>
  </si>
  <si>
    <t>40980-41080</t>
  </si>
  <si>
    <t>30230-30290</t>
  </si>
  <si>
    <t>3280-3310</t>
  </si>
  <si>
    <t>138.10-137.50</t>
  </si>
  <si>
    <t>30415-30475</t>
  </si>
  <si>
    <t>41465-41665</t>
  </si>
  <si>
    <t>3265-3295</t>
  </si>
  <si>
    <t>108.50-109.10</t>
  </si>
  <si>
    <t>41620-41820</t>
  </si>
  <si>
    <t>3235-3265</t>
  </si>
  <si>
    <t>31000-31060</t>
  </si>
  <si>
    <t>133.95-133.35</t>
  </si>
  <si>
    <t>3175-3145</t>
  </si>
  <si>
    <t>113.10-112.50</t>
  </si>
  <si>
    <t>30450-30510</t>
  </si>
  <si>
    <t>133.20-132.60</t>
  </si>
  <si>
    <t>41350-41550</t>
  </si>
  <si>
    <t>3110-3080</t>
  </si>
  <si>
    <t>41550-41750</t>
  </si>
  <si>
    <t>30580-30645</t>
  </si>
  <si>
    <t>109.40-110</t>
  </si>
  <si>
    <t>3315-3345</t>
  </si>
  <si>
    <t>30250-30190</t>
  </si>
  <si>
    <t>134.50-133.90</t>
  </si>
  <si>
    <t>3380-3410</t>
  </si>
  <si>
    <t>30170-30110</t>
  </si>
  <si>
    <t>41000-40800</t>
  </si>
  <si>
    <t>3425-3455</t>
  </si>
  <si>
    <t>138.50-139.10</t>
  </si>
  <si>
    <t>321.50-324.50</t>
  </si>
  <si>
    <t>3370-3400</t>
  </si>
  <si>
    <t>114.75-114.15</t>
  </si>
  <si>
    <t>31750-31810</t>
  </si>
  <si>
    <t>42750-43000</t>
  </si>
  <si>
    <t>31650-31710</t>
  </si>
  <si>
    <t>3215-3185</t>
  </si>
  <si>
    <t>42600-42800</t>
  </si>
  <si>
    <t>116.80-117.40</t>
  </si>
  <si>
    <t>31349-31410</t>
  </si>
  <si>
    <t>137.80-138.40</t>
  </si>
  <si>
    <t>3230-3260</t>
  </si>
  <si>
    <t>42925-43125</t>
  </si>
  <si>
    <t>118.05-118.65</t>
  </si>
  <si>
    <t>3295-3325</t>
  </si>
  <si>
    <t>31449-31510</t>
  </si>
  <si>
    <t>31410-31470</t>
  </si>
  <si>
    <t>42470-42670</t>
  </si>
  <si>
    <t>31270-31330</t>
  </si>
  <si>
    <t>120.90-121.50</t>
  </si>
</sst>
</file>

<file path=xl/styles.xml><?xml version="1.0" encoding="utf-8"?>
<styleSheet xmlns="http://schemas.openxmlformats.org/spreadsheetml/2006/main">
  <numFmts count="6">
    <numFmt numFmtId="176" formatCode="dd/mm/yyyy;@"/>
    <numFmt numFmtId="177" formatCode="[$-409]d\-mmm\-yy;@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1" formatCode="_-* #,##0_-;\-* #,##0_-;_-* &quot;-&quot;_-;_-@_-"/>
    <numFmt numFmtId="43" formatCode="_-* #,##0.00_-;\-* #,##0.00_-;_-* &quot;-&quot;??_-;_-@_-"/>
  </numFmts>
  <fonts count="38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rgb="FF00B050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4"/>
      <color rgb="FF000000"/>
      <name val="Arial Black"/>
      <charset val="134"/>
    </font>
    <font>
      <b/>
      <sz val="10"/>
      <color rgb="FF000000"/>
      <name val="Arial"/>
      <charset val="134"/>
    </font>
    <font>
      <b/>
      <sz val="10"/>
      <color rgb="FFFFFFFF"/>
      <name val="Arial"/>
      <charset val="134"/>
    </font>
    <font>
      <b/>
      <sz val="10"/>
      <color rgb="FFFF0000"/>
      <name val="Arial"/>
      <charset val="134"/>
    </font>
    <font>
      <b/>
      <sz val="10"/>
      <color rgb="FF00B050"/>
      <name val="Arial"/>
      <charset val="134"/>
    </font>
    <font>
      <sz val="11"/>
      <color rgb="FF00B05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204"/>
    </font>
    <font>
      <b/>
      <sz val="11"/>
      <color theme="1"/>
      <name val="Calibri"/>
      <charset val="134"/>
      <scheme val="minor"/>
    </font>
    <font>
      <b/>
      <sz val="11"/>
      <color rgb="FF00B050"/>
      <name val="Calibri"/>
      <charset val="0"/>
      <scheme val="minor"/>
    </font>
    <font>
      <b/>
      <sz val="11"/>
      <color rgb="FFFF0000"/>
      <name val="Calibri"/>
      <charset val="0"/>
      <scheme val="minor"/>
    </font>
    <font>
      <sz val="10.5"/>
      <color rgb="FFFFFFFF"/>
      <name val="Helvetica"/>
      <charset val="134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0000"/>
      <name val="Calibri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9" fillId="5" borderId="16" applyNumberFormat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0" fillId="16" borderId="19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5" borderId="17" applyNumberForma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1" fillId="24" borderId="21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2" fillId="24" borderId="17" applyNumberFormat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37" fillId="0" borderId="0"/>
    <xf numFmtId="0" fontId="18" fillId="1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</cellStyleXfs>
  <cellXfs count="8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4" fillId="0" borderId="1" xfId="32" applyFont="1" applyBorder="1" applyAlignment="1">
      <alignment horizontal="center" vertical="top"/>
    </xf>
    <xf numFmtId="0" fontId="4" fillId="0" borderId="2" xfId="32" applyFont="1" applyBorder="1" applyAlignment="1">
      <alignment horizontal="center" vertical="top"/>
    </xf>
    <xf numFmtId="0" fontId="5" fillId="0" borderId="3" xfId="32" applyFont="1" applyBorder="1" applyAlignment="1">
      <alignment horizontal="center" vertical="top" wrapText="1"/>
    </xf>
    <xf numFmtId="0" fontId="5" fillId="0" borderId="4" xfId="32" applyFont="1" applyBorder="1" applyAlignment="1">
      <alignment horizontal="center" vertical="top" wrapText="1"/>
    </xf>
    <xf numFmtId="177" fontId="6" fillId="2" borderId="5" xfId="32" applyNumberFormat="1" applyFont="1" applyFill="1" applyBorder="1" applyAlignment="1">
      <alignment horizontal="center" vertical="top"/>
    </xf>
    <xf numFmtId="0" fontId="6" fillId="2" borderId="6" xfId="32" applyFont="1" applyFill="1" applyBorder="1" applyAlignment="1">
      <alignment horizontal="center" vertical="top"/>
    </xf>
    <xf numFmtId="176" fontId="7" fillId="0" borderId="7" xfId="32" applyNumberFormat="1" applyFont="1" applyFill="1" applyBorder="1" applyAlignment="1">
      <alignment horizontal="center" vertical="top"/>
    </xf>
    <xf numFmtId="0" fontId="7" fillId="0" borderId="7" xfId="32" applyFont="1" applyFill="1" applyBorder="1" applyAlignment="1">
      <alignment horizontal="center" vertical="top"/>
    </xf>
    <xf numFmtId="176" fontId="8" fillId="0" borderId="8" xfId="32" applyNumberFormat="1" applyFont="1" applyFill="1" applyBorder="1" applyAlignment="1">
      <alignment horizontal="center" vertical="top"/>
    </xf>
    <xf numFmtId="0" fontId="8" fillId="0" borderId="8" xfId="32" applyFont="1" applyFill="1" applyBorder="1" applyAlignment="1">
      <alignment horizontal="center" vertical="top"/>
    </xf>
    <xf numFmtId="0" fontId="7" fillId="0" borderId="8" xfId="32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1" fontId="2" fillId="0" borderId="8" xfId="0" applyNumberFormat="1" applyFont="1" applyFill="1" applyBorder="1" applyAlignment="1">
      <alignment horizontal="center" vertical="center"/>
    </xf>
    <xf numFmtId="176" fontId="7" fillId="0" borderId="8" xfId="32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9" xfId="32" applyFont="1" applyBorder="1" applyAlignment="1">
      <alignment horizontal="center" vertical="top"/>
    </xf>
    <xf numFmtId="0" fontId="5" fillId="0" borderId="10" xfId="32" applyFont="1" applyBorder="1" applyAlignment="1">
      <alignment horizontal="center" vertical="top" wrapText="1"/>
    </xf>
    <xf numFmtId="0" fontId="6" fillId="2" borderId="11" xfId="32" applyNumberFormat="1" applyFont="1" applyFill="1" applyBorder="1" applyAlignment="1">
      <alignment horizontal="center" vertical="top"/>
    </xf>
    <xf numFmtId="0" fontId="7" fillId="0" borderId="7" xfId="32" applyNumberFormat="1" applyFont="1" applyFill="1" applyBorder="1" applyAlignment="1">
      <alignment horizontal="center" vertical="top"/>
    </xf>
    <xf numFmtId="0" fontId="8" fillId="0" borderId="8" xfId="32" applyNumberFormat="1" applyFont="1" applyFill="1" applyBorder="1" applyAlignment="1">
      <alignment horizontal="center" vertical="top"/>
    </xf>
    <xf numFmtId="0" fontId="7" fillId="0" borderId="8" xfId="32" applyNumberFormat="1" applyFont="1" applyFill="1" applyBorder="1" applyAlignment="1">
      <alignment horizontal="center" vertical="top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10" fillId="2" borderId="0" xfId="32" applyFont="1" applyFill="1" applyBorder="1" applyAlignment="1">
      <alignment horizontal="left"/>
    </xf>
    <xf numFmtId="0" fontId="11" fillId="0" borderId="0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1" fontId="12" fillId="3" borderId="0" xfId="32" applyNumberFormat="1" applyFont="1" applyFill="1" applyBorder="1" applyAlignment="1">
      <alignment horizontal="center"/>
    </xf>
    <xf numFmtId="0" fontId="13" fillId="0" borderId="0" xfId="32" applyFont="1" applyBorder="1" applyAlignment="1">
      <alignment horizontal="center"/>
    </xf>
    <xf numFmtId="9" fontId="12" fillId="3" borderId="0" xfId="6" applyNumberFormat="1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176" fontId="8" fillId="0" borderId="13" xfId="32" applyNumberFormat="1" applyFont="1" applyFill="1" applyBorder="1" applyAlignment="1">
      <alignment horizontal="center" vertical="top"/>
    </xf>
    <xf numFmtId="0" fontId="8" fillId="0" borderId="14" xfId="32" applyFont="1" applyFill="1" applyBorder="1" applyAlignment="1">
      <alignment horizontal="center" vertical="top"/>
    </xf>
    <xf numFmtId="176" fontId="7" fillId="0" borderId="13" xfId="32" applyNumberFormat="1" applyFont="1" applyFill="1" applyBorder="1" applyAlignment="1">
      <alignment horizontal="center" vertical="top"/>
    </xf>
    <xf numFmtId="0" fontId="7" fillId="0" borderId="14" xfId="32" applyFont="1" applyFill="1" applyBorder="1" applyAlignment="1">
      <alignment horizontal="center" vertical="top"/>
    </xf>
    <xf numFmtId="176" fontId="8" fillId="0" borderId="0" xfId="32" applyNumberFormat="1" applyFont="1" applyFill="1" applyBorder="1" applyAlignment="1">
      <alignment horizontal="center" vertical="top"/>
    </xf>
    <xf numFmtId="176" fontId="7" fillId="0" borderId="0" xfId="32" applyNumberFormat="1" applyFont="1" applyFill="1" applyBorder="1" applyAlignment="1">
      <alignment horizontal="center" vertical="top"/>
    </xf>
    <xf numFmtId="0" fontId="8" fillId="0" borderId="15" xfId="32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center"/>
    </xf>
    <xf numFmtId="1" fontId="8" fillId="0" borderId="8" xfId="32" applyNumberFormat="1" applyFont="1" applyFill="1" applyBorder="1" applyAlignment="1">
      <alignment horizontal="center" vertical="top"/>
    </xf>
    <xf numFmtId="0" fontId="8" fillId="0" borderId="7" xfId="32" applyNumberFormat="1" applyFont="1" applyFill="1" applyBorder="1" applyAlignment="1">
      <alignment horizontal="center" vertical="top"/>
    </xf>
    <xf numFmtId="0" fontId="0" fillId="0" borderId="12" xfId="0" applyFont="1" applyBorder="1"/>
    <xf numFmtId="0" fontId="0" fillId="0" borderId="8" xfId="0" applyFont="1" applyBorder="1"/>
    <xf numFmtId="0" fontId="9" fillId="0" borderId="0" xfId="0" applyFont="1"/>
    <xf numFmtId="176" fontId="8" fillId="0" borderId="7" xfId="32" applyNumberFormat="1" applyFont="1" applyFill="1" applyBorder="1" applyAlignment="1">
      <alignment horizontal="center" vertical="top"/>
    </xf>
    <xf numFmtId="0" fontId="8" fillId="0" borderId="7" xfId="32" applyFont="1" applyFill="1" applyBorder="1" applyAlignment="1">
      <alignment horizontal="center" vertical="top"/>
    </xf>
    <xf numFmtId="0" fontId="8" fillId="0" borderId="0" xfId="32" applyFont="1" applyFill="1" applyBorder="1" applyAlignment="1">
      <alignment horizontal="center" vertical="top"/>
    </xf>
    <xf numFmtId="0" fontId="8" fillId="0" borderId="0" xfId="32" applyNumberFormat="1" applyFont="1" applyFill="1" applyBorder="1" applyAlignment="1">
      <alignment horizontal="center" vertical="top"/>
    </xf>
    <xf numFmtId="0" fontId="14" fillId="0" borderId="0" xfId="0" applyFont="1"/>
    <xf numFmtId="0" fontId="15" fillId="0" borderId="8" xfId="0" applyFont="1" applyFill="1" applyBorder="1" applyAlignment="1">
      <alignment horizontal="center" vertical="center"/>
    </xf>
    <xf numFmtId="2" fontId="15" fillId="0" borderId="8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1" fontId="16" fillId="0" borderId="8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1" fontId="16" fillId="0" borderId="7" xfId="0" applyNumberFormat="1" applyFont="1" applyFill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/>
    </xf>
    <xf numFmtId="58" fontId="2" fillId="0" borderId="7" xfId="0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58" fontId="3" fillId="0" borderId="8" xfId="0" applyNumberFormat="1" applyFont="1" applyBorder="1" applyAlignment="1">
      <alignment horizontal="center"/>
    </xf>
    <xf numFmtId="58" fontId="3" fillId="0" borderId="7" xfId="0" applyNumberFormat="1" applyFont="1" applyBorder="1" applyAlignment="1">
      <alignment horizontal="center"/>
    </xf>
    <xf numFmtId="0" fontId="8" fillId="0" borderId="14" xfId="32" applyNumberFormat="1" applyFont="1" applyFill="1" applyBorder="1" applyAlignment="1">
      <alignment horizontal="center" vertical="top"/>
    </xf>
    <xf numFmtId="0" fontId="7" fillId="0" borderId="14" xfId="32" applyNumberFormat="1" applyFont="1" applyFill="1" applyBorder="1" applyAlignment="1">
      <alignment horizontal="center" vertical="top"/>
    </xf>
    <xf numFmtId="0" fontId="7" fillId="0" borderId="15" xfId="32" applyNumberFormat="1" applyFont="1" applyFill="1" applyBorder="1" applyAlignment="1">
      <alignment horizontal="center" vertical="top"/>
    </xf>
    <xf numFmtId="2" fontId="16" fillId="0" borderId="8" xfId="0" applyNumberFormat="1" applyFont="1" applyFill="1" applyBorder="1" applyAlignment="1">
      <alignment horizontal="center" vertical="center"/>
    </xf>
    <xf numFmtId="58" fontId="2" fillId="0" borderId="0" xfId="0" applyNumberFormat="1" applyFont="1"/>
    <xf numFmtId="0" fontId="15" fillId="0" borderId="0" xfId="0" applyFont="1" applyFill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0" fillId="2" borderId="0" xfId="32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32" applyNumberFormat="1" applyFont="1" applyFill="1" applyAlignment="1">
      <alignment horizontal="center" vertical="top"/>
    </xf>
    <xf numFmtId="0" fontId="17" fillId="0" borderId="0" xfId="0" applyFont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82"/>
  <sheetViews>
    <sheetView tabSelected="1" workbookViewId="0">
      <selection activeCell="F151" sqref="F151"/>
    </sheetView>
  </sheetViews>
  <sheetFormatPr defaultColWidth="9" defaultRowHeight="14.25"/>
  <cols>
    <col min="1" max="1" width="10.425" style="43" customWidth="1"/>
    <col min="2" max="2" width="19.2833333333333" style="43" customWidth="1"/>
    <col min="3" max="3" width="9" style="43"/>
    <col min="4" max="4" width="10.2833333333333" style="43" customWidth="1"/>
    <col min="5" max="5" width="13.2833333333333" style="43" customWidth="1"/>
    <col min="6" max="6" width="11.2833333333333" style="43" customWidth="1"/>
    <col min="7" max="7" width="20.8583333333333" style="43" customWidth="1"/>
    <col min="8" max="8" width="11.8583333333333" style="43" customWidth="1"/>
    <col min="9" max="9" width="13.7083333333333" style="43" customWidth="1"/>
    <col min="10" max="16384" width="9" style="43"/>
  </cols>
  <sheetData>
    <row r="1" s="43" customFormat="1" ht="22.5" spans="1:9">
      <c r="A1" s="6" t="s">
        <v>0</v>
      </c>
      <c r="B1" s="7"/>
      <c r="C1" s="7"/>
      <c r="D1" s="7"/>
      <c r="E1" s="7"/>
      <c r="F1" s="7"/>
      <c r="G1" s="7"/>
      <c r="H1" s="7"/>
      <c r="I1" s="24"/>
    </row>
    <row r="2" s="43" customFormat="1" ht="15" spans="1:9">
      <c r="A2" s="8" t="s">
        <v>1</v>
      </c>
      <c r="B2" s="9"/>
      <c r="C2" s="9"/>
      <c r="D2" s="9"/>
      <c r="E2" s="9"/>
      <c r="F2" s="9"/>
      <c r="G2" s="9"/>
      <c r="H2" s="9"/>
      <c r="I2" s="25"/>
    </row>
    <row r="3" s="43" customFormat="1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6" t="s">
        <v>10</v>
      </c>
    </row>
    <row r="4" s="43" customFormat="1" spans="1:9">
      <c r="A4" s="57">
        <v>42705</v>
      </c>
      <c r="B4" s="58" t="s">
        <v>11</v>
      </c>
      <c r="C4" s="58" t="s">
        <v>12</v>
      </c>
      <c r="D4" s="58">
        <v>5000</v>
      </c>
      <c r="E4" s="58">
        <v>187</v>
      </c>
      <c r="F4" s="58">
        <v>187.5</v>
      </c>
      <c r="G4" s="58" t="s">
        <v>13</v>
      </c>
      <c r="H4" s="58">
        <v>186.5</v>
      </c>
      <c r="I4" s="53">
        <f t="shared" ref="I4:I8" si="0">(E4-H4)*D4</f>
        <v>2500</v>
      </c>
    </row>
    <row r="5" s="43" customFormat="1" spans="1:9">
      <c r="A5" s="57">
        <v>42705</v>
      </c>
      <c r="B5" s="15" t="s">
        <v>14</v>
      </c>
      <c r="C5" s="58" t="s">
        <v>12</v>
      </c>
      <c r="D5" s="15">
        <v>30</v>
      </c>
      <c r="E5" s="15">
        <v>40950</v>
      </c>
      <c r="F5" s="15">
        <v>41130</v>
      </c>
      <c r="G5" s="15" t="s">
        <v>15</v>
      </c>
      <c r="H5" s="15">
        <v>40730</v>
      </c>
      <c r="I5" s="53">
        <f t="shared" si="0"/>
        <v>6600</v>
      </c>
    </row>
    <row r="6" s="43" customFormat="1" spans="1:9">
      <c r="A6" s="57">
        <v>42705</v>
      </c>
      <c r="B6" s="15" t="s">
        <v>16</v>
      </c>
      <c r="C6" s="58" t="s">
        <v>12</v>
      </c>
      <c r="D6" s="15">
        <v>100</v>
      </c>
      <c r="E6" s="15">
        <v>3408</v>
      </c>
      <c r="F6" s="15">
        <v>3428</v>
      </c>
      <c r="G6" s="15" t="s">
        <v>17</v>
      </c>
      <c r="H6" s="15">
        <v>3408</v>
      </c>
      <c r="I6" s="53">
        <f t="shared" si="0"/>
        <v>0</v>
      </c>
    </row>
    <row r="7" s="43" customFormat="1" spans="1:9">
      <c r="A7" s="57">
        <v>42705</v>
      </c>
      <c r="B7" s="15" t="s">
        <v>11</v>
      </c>
      <c r="C7" s="58" t="s">
        <v>12</v>
      </c>
      <c r="D7" s="15">
        <v>5000</v>
      </c>
      <c r="E7" s="15">
        <v>186.1</v>
      </c>
      <c r="F7" s="15">
        <v>186.6</v>
      </c>
      <c r="G7" s="15" t="s">
        <v>18</v>
      </c>
      <c r="H7" s="15">
        <v>186.1</v>
      </c>
      <c r="I7" s="53">
        <f t="shared" si="0"/>
        <v>0</v>
      </c>
    </row>
    <row r="8" s="43" customFormat="1" spans="1:9">
      <c r="A8" s="57">
        <v>42705</v>
      </c>
      <c r="B8" s="15" t="s">
        <v>19</v>
      </c>
      <c r="C8" s="58" t="s">
        <v>12</v>
      </c>
      <c r="D8" s="15">
        <v>5000</v>
      </c>
      <c r="E8" s="15">
        <v>161.6</v>
      </c>
      <c r="F8" s="15">
        <v>162.1</v>
      </c>
      <c r="G8" s="15" t="s">
        <v>20</v>
      </c>
      <c r="H8" s="15">
        <v>160.6</v>
      </c>
      <c r="I8" s="53">
        <f t="shared" si="0"/>
        <v>5000</v>
      </c>
    </row>
    <row r="9" s="43" customFormat="1" spans="1:9">
      <c r="A9" s="12">
        <v>42705</v>
      </c>
      <c r="B9" s="16" t="s">
        <v>21</v>
      </c>
      <c r="C9" s="13" t="s">
        <v>22</v>
      </c>
      <c r="D9" s="16">
        <v>1250</v>
      </c>
      <c r="E9" s="16">
        <v>231.5</v>
      </c>
      <c r="F9" s="16">
        <v>229.5</v>
      </c>
      <c r="G9" s="16" t="s">
        <v>23</v>
      </c>
      <c r="H9" s="16">
        <v>231</v>
      </c>
      <c r="I9" s="27">
        <f t="shared" ref="I9:I14" si="1">(H9-E9)*D9</f>
        <v>-625</v>
      </c>
    </row>
    <row r="10" s="43" customFormat="1" spans="1:9">
      <c r="A10" s="57">
        <v>42705</v>
      </c>
      <c r="B10" s="15" t="s">
        <v>24</v>
      </c>
      <c r="C10" s="58" t="s">
        <v>25</v>
      </c>
      <c r="D10" s="15">
        <v>100</v>
      </c>
      <c r="E10" s="15">
        <v>3365</v>
      </c>
      <c r="F10" s="15">
        <v>3340</v>
      </c>
      <c r="G10" s="15" t="s">
        <v>26</v>
      </c>
      <c r="H10" s="15">
        <v>3420</v>
      </c>
      <c r="I10" s="53">
        <f t="shared" si="1"/>
        <v>5500</v>
      </c>
    </row>
    <row r="11" s="43" customFormat="1" spans="1:9">
      <c r="A11" s="12">
        <v>42705</v>
      </c>
      <c r="B11" s="16" t="s">
        <v>11</v>
      </c>
      <c r="C11" s="13" t="s">
        <v>12</v>
      </c>
      <c r="D11" s="13">
        <v>5000</v>
      </c>
      <c r="E11" s="16">
        <v>185.1</v>
      </c>
      <c r="F11" s="16">
        <v>185.6</v>
      </c>
      <c r="G11" s="16" t="s">
        <v>27</v>
      </c>
      <c r="H11" s="16">
        <v>185.6</v>
      </c>
      <c r="I11" s="27">
        <f t="shared" ref="I11:I16" si="2">(E11-H11)*D11</f>
        <v>-2500</v>
      </c>
    </row>
    <row r="12" s="43" customFormat="1" spans="1:9">
      <c r="A12" s="57">
        <v>42705</v>
      </c>
      <c r="B12" s="15" t="s">
        <v>11</v>
      </c>
      <c r="C12" s="58" t="s">
        <v>22</v>
      </c>
      <c r="D12" s="58">
        <v>5000</v>
      </c>
      <c r="E12" s="15">
        <v>187.15</v>
      </c>
      <c r="F12" s="15">
        <v>186.65</v>
      </c>
      <c r="G12" s="15" t="s">
        <v>28</v>
      </c>
      <c r="H12" s="15">
        <v>188.35</v>
      </c>
      <c r="I12" s="53">
        <f t="shared" si="1"/>
        <v>5999.99999999994</v>
      </c>
    </row>
    <row r="13" s="43" customFormat="1" spans="1:9">
      <c r="A13" s="57">
        <v>42705</v>
      </c>
      <c r="B13" s="15" t="s">
        <v>29</v>
      </c>
      <c r="C13" s="15" t="s">
        <v>22</v>
      </c>
      <c r="D13" s="15">
        <v>100</v>
      </c>
      <c r="E13" s="15">
        <v>3440</v>
      </c>
      <c r="F13" s="15">
        <v>3420</v>
      </c>
      <c r="G13" s="15" t="s">
        <v>30</v>
      </c>
      <c r="H13" s="15">
        <v>3490</v>
      </c>
      <c r="I13" s="53">
        <f t="shared" si="1"/>
        <v>5000</v>
      </c>
    </row>
    <row r="14" s="43" customFormat="1" spans="1:9">
      <c r="A14" s="57">
        <v>42706</v>
      </c>
      <c r="B14" s="15" t="s">
        <v>31</v>
      </c>
      <c r="C14" s="15" t="s">
        <v>22</v>
      </c>
      <c r="D14" s="15">
        <v>5000</v>
      </c>
      <c r="E14" s="15">
        <v>157.8</v>
      </c>
      <c r="F14" s="15">
        <v>157.3</v>
      </c>
      <c r="G14" s="15" t="s">
        <v>32</v>
      </c>
      <c r="H14" s="15">
        <v>158.3</v>
      </c>
      <c r="I14" s="53">
        <f t="shared" si="1"/>
        <v>2500</v>
      </c>
    </row>
    <row r="15" s="43" customFormat="1" spans="1:9">
      <c r="A15" s="57">
        <v>42706</v>
      </c>
      <c r="B15" s="15" t="s">
        <v>14</v>
      </c>
      <c r="C15" s="15" t="s">
        <v>12</v>
      </c>
      <c r="D15" s="15">
        <v>30</v>
      </c>
      <c r="E15" s="15">
        <v>41030</v>
      </c>
      <c r="F15" s="15">
        <v>41271</v>
      </c>
      <c r="G15" s="15" t="s">
        <v>33</v>
      </c>
      <c r="H15" s="15">
        <v>40580</v>
      </c>
      <c r="I15" s="53">
        <f t="shared" si="2"/>
        <v>13500</v>
      </c>
    </row>
    <row r="16" s="43" customFormat="1" spans="1:9">
      <c r="A16" s="57">
        <v>42706</v>
      </c>
      <c r="B16" s="15" t="s">
        <v>11</v>
      </c>
      <c r="C16" s="15" t="s">
        <v>12</v>
      </c>
      <c r="D16" s="15">
        <v>5000</v>
      </c>
      <c r="E16" s="15">
        <v>184.1</v>
      </c>
      <c r="F16" s="15">
        <v>184.6</v>
      </c>
      <c r="G16" s="15" t="s">
        <v>34</v>
      </c>
      <c r="H16" s="15">
        <v>183</v>
      </c>
      <c r="I16" s="53">
        <f t="shared" si="2"/>
        <v>5499.99999999997</v>
      </c>
    </row>
    <row r="17" s="43" customFormat="1" spans="1:9">
      <c r="A17" s="57">
        <v>42706</v>
      </c>
      <c r="B17" s="15" t="s">
        <v>16</v>
      </c>
      <c r="C17" s="15" t="s">
        <v>22</v>
      </c>
      <c r="D17" s="15">
        <v>100</v>
      </c>
      <c r="E17" s="15">
        <v>3470</v>
      </c>
      <c r="F17" s="15">
        <v>3449</v>
      </c>
      <c r="G17" s="15" t="s">
        <v>35</v>
      </c>
      <c r="H17" s="15">
        <v>3490</v>
      </c>
      <c r="I17" s="53">
        <f t="shared" ref="I17:I22" si="3">(H17-E17)*D17</f>
        <v>2000</v>
      </c>
    </row>
    <row r="18" s="43" customFormat="1" spans="1:9">
      <c r="A18" s="57">
        <v>42709</v>
      </c>
      <c r="B18" s="15" t="s">
        <v>16</v>
      </c>
      <c r="C18" s="15" t="s">
        <v>36</v>
      </c>
      <c r="D18" s="15">
        <v>100</v>
      </c>
      <c r="E18" s="15">
        <v>3505</v>
      </c>
      <c r="F18" s="15">
        <v>3485</v>
      </c>
      <c r="G18" s="15" t="s">
        <v>37</v>
      </c>
      <c r="H18" s="15">
        <v>3505</v>
      </c>
      <c r="I18" s="53">
        <f t="shared" si="3"/>
        <v>0</v>
      </c>
    </row>
    <row r="19" s="43" customFormat="1" spans="1:9">
      <c r="A19" s="57">
        <v>42709</v>
      </c>
      <c r="B19" s="15" t="s">
        <v>11</v>
      </c>
      <c r="C19" s="15" t="s">
        <v>38</v>
      </c>
      <c r="D19" s="15">
        <v>5000</v>
      </c>
      <c r="E19" s="15">
        <v>185.2</v>
      </c>
      <c r="F19" s="15">
        <v>185.7</v>
      </c>
      <c r="G19" s="15" t="s">
        <v>39</v>
      </c>
      <c r="H19" s="15">
        <v>184.7</v>
      </c>
      <c r="I19" s="53">
        <f t="shared" ref="I19:I21" si="4">(E19-H19)*D19</f>
        <v>2500</v>
      </c>
    </row>
    <row r="20" s="43" customFormat="1" spans="1:9">
      <c r="A20" s="12">
        <v>42709</v>
      </c>
      <c r="B20" s="16" t="s">
        <v>21</v>
      </c>
      <c r="C20" s="16" t="s">
        <v>12</v>
      </c>
      <c r="D20" s="16">
        <v>1250</v>
      </c>
      <c r="E20" s="16">
        <v>237.2</v>
      </c>
      <c r="F20" s="16">
        <v>239.2</v>
      </c>
      <c r="G20" s="16" t="s">
        <v>40</v>
      </c>
      <c r="H20" s="16">
        <v>239.2</v>
      </c>
      <c r="I20" s="27">
        <f t="shared" si="4"/>
        <v>-2500</v>
      </c>
    </row>
    <row r="21" s="43" customFormat="1" spans="1:9">
      <c r="A21" s="57">
        <v>42709</v>
      </c>
      <c r="B21" s="15" t="s">
        <v>41</v>
      </c>
      <c r="C21" s="15" t="s">
        <v>12</v>
      </c>
      <c r="D21" s="15">
        <v>100</v>
      </c>
      <c r="E21" s="15">
        <v>28060</v>
      </c>
      <c r="F21" s="15">
        <v>28110</v>
      </c>
      <c r="G21" s="15" t="s">
        <v>42</v>
      </c>
      <c r="H21" s="15">
        <v>27940</v>
      </c>
      <c r="I21" s="53">
        <f t="shared" si="4"/>
        <v>12000</v>
      </c>
    </row>
    <row r="22" s="43" customFormat="1" spans="1:9">
      <c r="A22" s="57">
        <v>42709</v>
      </c>
      <c r="B22" s="15" t="s">
        <v>16</v>
      </c>
      <c r="C22" s="15" t="s">
        <v>36</v>
      </c>
      <c r="D22" s="15">
        <v>100</v>
      </c>
      <c r="E22" s="15">
        <v>3555</v>
      </c>
      <c r="F22" s="15">
        <v>3535</v>
      </c>
      <c r="G22" s="15" t="s">
        <v>43</v>
      </c>
      <c r="H22" s="15">
        <v>3575</v>
      </c>
      <c r="I22" s="53">
        <f t="shared" si="3"/>
        <v>2000</v>
      </c>
    </row>
    <row r="23" s="1" customFormat="1" spans="1:9">
      <c r="A23" s="57">
        <v>42709</v>
      </c>
      <c r="B23" s="15" t="s">
        <v>19</v>
      </c>
      <c r="C23" s="15" t="s">
        <v>12</v>
      </c>
      <c r="D23" s="15">
        <v>5000</v>
      </c>
      <c r="E23" s="15">
        <v>156</v>
      </c>
      <c r="F23" s="15">
        <v>156.5</v>
      </c>
      <c r="G23" s="15" t="s">
        <v>44</v>
      </c>
      <c r="H23" s="15">
        <v>155.5</v>
      </c>
      <c r="I23" s="53">
        <f t="shared" ref="I23:I26" si="5">(E23-H23)*D23</f>
        <v>2500</v>
      </c>
    </row>
    <row r="24" s="43" customFormat="1" spans="1:9">
      <c r="A24" s="57">
        <v>42709</v>
      </c>
      <c r="B24" s="15" t="s">
        <v>11</v>
      </c>
      <c r="C24" s="15" t="s">
        <v>12</v>
      </c>
      <c r="D24" s="15">
        <v>5000</v>
      </c>
      <c r="E24" s="15">
        <v>186.2</v>
      </c>
      <c r="F24" s="15">
        <v>186.7</v>
      </c>
      <c r="G24" s="15" t="s">
        <v>45</v>
      </c>
      <c r="H24" s="15">
        <v>185.7</v>
      </c>
      <c r="I24" s="53">
        <f t="shared" si="5"/>
        <v>2500</v>
      </c>
    </row>
    <row r="25" s="43" customFormat="1" ht="15" spans="1:9">
      <c r="A25" s="57">
        <v>42710</v>
      </c>
      <c r="B25" s="15" t="s">
        <v>31</v>
      </c>
      <c r="C25" s="15" t="s">
        <v>12</v>
      </c>
      <c r="D25" s="15">
        <v>5000</v>
      </c>
      <c r="E25" s="17">
        <v>156.25</v>
      </c>
      <c r="F25" s="17">
        <v>156.75</v>
      </c>
      <c r="G25" s="17" t="s">
        <v>46</v>
      </c>
      <c r="H25" s="15">
        <v>156.25</v>
      </c>
      <c r="I25" s="53">
        <f t="shared" si="5"/>
        <v>0</v>
      </c>
    </row>
    <row r="26" s="43" customFormat="1" ht="15" spans="1:9">
      <c r="A26" s="57">
        <v>42710</v>
      </c>
      <c r="B26" s="15" t="s">
        <v>41</v>
      </c>
      <c r="C26" s="15" t="s">
        <v>12</v>
      </c>
      <c r="D26" s="15">
        <v>100</v>
      </c>
      <c r="E26" s="17">
        <v>27995</v>
      </c>
      <c r="F26" s="17">
        <v>28046</v>
      </c>
      <c r="G26" s="17" t="s">
        <v>47</v>
      </c>
      <c r="H26" s="15">
        <v>27995</v>
      </c>
      <c r="I26" s="53">
        <f t="shared" si="5"/>
        <v>0</v>
      </c>
    </row>
    <row r="27" s="43" customFormat="1" ht="15" spans="1:9">
      <c r="A27" s="12">
        <v>42710</v>
      </c>
      <c r="B27" s="16" t="s">
        <v>48</v>
      </c>
      <c r="C27" s="16" t="s">
        <v>22</v>
      </c>
      <c r="D27" s="16">
        <v>5000</v>
      </c>
      <c r="E27" s="21">
        <v>186.7</v>
      </c>
      <c r="F27" s="21">
        <v>186.2</v>
      </c>
      <c r="G27" s="21" t="s">
        <v>49</v>
      </c>
      <c r="H27" s="16">
        <v>186.2</v>
      </c>
      <c r="I27" s="27">
        <f t="shared" ref="I27:I31" si="6">(H27-E27)*D27</f>
        <v>-2500</v>
      </c>
    </row>
    <row r="28" s="43" customFormat="1" ht="15" spans="1:9">
      <c r="A28" s="57">
        <v>42710</v>
      </c>
      <c r="B28" s="15" t="s">
        <v>50</v>
      </c>
      <c r="C28" s="15" t="s">
        <v>22</v>
      </c>
      <c r="D28" s="15">
        <v>100</v>
      </c>
      <c r="E28" s="17">
        <v>3500</v>
      </c>
      <c r="F28" s="17">
        <v>3480</v>
      </c>
      <c r="G28" s="17" t="s">
        <v>51</v>
      </c>
      <c r="H28" s="15">
        <v>3500</v>
      </c>
      <c r="I28" s="53">
        <f t="shared" si="6"/>
        <v>0</v>
      </c>
    </row>
    <row r="29" s="43" customFormat="1" ht="15" spans="1:9">
      <c r="A29" s="57">
        <v>42710</v>
      </c>
      <c r="B29" s="15" t="s">
        <v>19</v>
      </c>
      <c r="C29" s="15" t="s">
        <v>12</v>
      </c>
      <c r="D29" s="15">
        <v>5000</v>
      </c>
      <c r="E29" s="17">
        <v>155.75</v>
      </c>
      <c r="F29" s="17">
        <v>156.25</v>
      </c>
      <c r="G29" s="17" t="s">
        <v>52</v>
      </c>
      <c r="H29" s="15">
        <v>155.3</v>
      </c>
      <c r="I29" s="53">
        <f t="shared" ref="I29:I32" si="7">(E29-H29)*D29</f>
        <v>2249.99999999994</v>
      </c>
    </row>
    <row r="30" s="43" customFormat="1" ht="15" spans="1:9">
      <c r="A30" s="57">
        <v>42710</v>
      </c>
      <c r="B30" s="15" t="s">
        <v>41</v>
      </c>
      <c r="C30" s="15" t="s">
        <v>12</v>
      </c>
      <c r="D30" s="15">
        <v>100</v>
      </c>
      <c r="E30" s="17">
        <v>28005</v>
      </c>
      <c r="F30" s="17">
        <v>28060</v>
      </c>
      <c r="G30" s="17" t="s">
        <v>53</v>
      </c>
      <c r="H30" s="15">
        <v>27955</v>
      </c>
      <c r="I30" s="53">
        <f t="shared" si="7"/>
        <v>5000</v>
      </c>
    </row>
    <row r="31" s="43" customFormat="1" ht="15" spans="1:9">
      <c r="A31" s="57">
        <v>42710</v>
      </c>
      <c r="B31" s="15" t="s">
        <v>21</v>
      </c>
      <c r="C31" s="15" t="s">
        <v>36</v>
      </c>
      <c r="D31" s="15">
        <v>1250</v>
      </c>
      <c r="E31" s="17">
        <v>251</v>
      </c>
      <c r="F31" s="17">
        <v>249</v>
      </c>
      <c r="G31" s="17" t="s">
        <v>54</v>
      </c>
      <c r="H31" s="15">
        <v>253</v>
      </c>
      <c r="I31" s="53">
        <f t="shared" si="6"/>
        <v>2500</v>
      </c>
    </row>
    <row r="32" s="43" customFormat="1" ht="15" spans="1:9">
      <c r="A32" s="57">
        <v>42710</v>
      </c>
      <c r="B32" s="15" t="s">
        <v>21</v>
      </c>
      <c r="C32" s="15" t="s">
        <v>12</v>
      </c>
      <c r="D32" s="15">
        <v>1250</v>
      </c>
      <c r="E32" s="17">
        <v>249.3</v>
      </c>
      <c r="F32" s="17">
        <v>251.3</v>
      </c>
      <c r="G32" s="17" t="s">
        <v>55</v>
      </c>
      <c r="H32" s="15">
        <v>248</v>
      </c>
      <c r="I32" s="53">
        <f t="shared" si="7"/>
        <v>1625.00000000001</v>
      </c>
    </row>
    <row r="33" s="43" customFormat="1" ht="15" spans="1:9">
      <c r="A33" s="57">
        <v>42711</v>
      </c>
      <c r="B33" s="15" t="s">
        <v>11</v>
      </c>
      <c r="C33" s="15" t="s">
        <v>22</v>
      </c>
      <c r="D33" s="15">
        <v>5000</v>
      </c>
      <c r="E33" s="17">
        <v>188.9</v>
      </c>
      <c r="F33" s="17">
        <v>188.4</v>
      </c>
      <c r="G33" s="17" t="s">
        <v>56</v>
      </c>
      <c r="H33" s="15">
        <v>190</v>
      </c>
      <c r="I33" s="53">
        <f t="shared" ref="I33:I39" si="8">(H33-E33)*D33</f>
        <v>5499.99999999997</v>
      </c>
    </row>
    <row r="34" s="43" customFormat="1" ht="15" spans="1:9">
      <c r="A34" s="12">
        <v>42711</v>
      </c>
      <c r="B34" s="16" t="s">
        <v>41</v>
      </c>
      <c r="C34" s="16" t="s">
        <v>12</v>
      </c>
      <c r="D34" s="16">
        <v>100</v>
      </c>
      <c r="E34" s="21">
        <v>27875</v>
      </c>
      <c r="F34" s="21">
        <v>27921</v>
      </c>
      <c r="G34" s="21" t="s">
        <v>57</v>
      </c>
      <c r="H34" s="16">
        <v>27921</v>
      </c>
      <c r="I34" s="27">
        <f>(E34-H34)*D34</f>
        <v>-4600</v>
      </c>
    </row>
    <row r="35" s="43" customFormat="1" ht="15" spans="1:9">
      <c r="A35" s="57">
        <v>42711</v>
      </c>
      <c r="B35" s="15" t="s">
        <v>19</v>
      </c>
      <c r="C35" s="15" t="s">
        <v>36</v>
      </c>
      <c r="D35" s="15">
        <v>5000</v>
      </c>
      <c r="E35" s="17">
        <v>159.65</v>
      </c>
      <c r="F35" s="17">
        <v>159.15</v>
      </c>
      <c r="G35" s="17" t="s">
        <v>58</v>
      </c>
      <c r="H35" s="15">
        <v>159.65</v>
      </c>
      <c r="I35" s="53">
        <f t="shared" si="8"/>
        <v>0</v>
      </c>
    </row>
    <row r="36" s="1" customFormat="1" ht="15" spans="1:9">
      <c r="A36" s="57">
        <v>42711</v>
      </c>
      <c r="B36" s="15" t="s">
        <v>59</v>
      </c>
      <c r="C36" s="15" t="s">
        <v>22</v>
      </c>
      <c r="D36" s="15">
        <v>1000</v>
      </c>
      <c r="E36" s="17">
        <v>405</v>
      </c>
      <c r="F36" s="17">
        <v>403</v>
      </c>
      <c r="G36" s="17" t="s">
        <v>60</v>
      </c>
      <c r="H36" s="15">
        <v>406</v>
      </c>
      <c r="I36" s="53">
        <f t="shared" si="8"/>
        <v>1000</v>
      </c>
    </row>
    <row r="37" s="43" customFormat="1" ht="15" spans="1:9">
      <c r="A37" s="57">
        <v>42711</v>
      </c>
      <c r="B37" s="15" t="s">
        <v>61</v>
      </c>
      <c r="C37" s="15" t="s">
        <v>36</v>
      </c>
      <c r="D37" s="15">
        <v>1250</v>
      </c>
      <c r="E37" s="17">
        <v>249.3</v>
      </c>
      <c r="F37" s="17">
        <v>247.3</v>
      </c>
      <c r="G37" s="17" t="s">
        <v>62</v>
      </c>
      <c r="H37" s="15">
        <v>251.3</v>
      </c>
      <c r="I37" s="53">
        <f t="shared" si="8"/>
        <v>2500</v>
      </c>
    </row>
    <row r="38" s="43" customFormat="1" ht="15" spans="1:9">
      <c r="A38" s="57">
        <v>42711</v>
      </c>
      <c r="B38" s="15" t="s">
        <v>16</v>
      </c>
      <c r="C38" s="15" t="s">
        <v>22</v>
      </c>
      <c r="D38" s="15">
        <v>100</v>
      </c>
      <c r="E38" s="17">
        <v>3455</v>
      </c>
      <c r="F38" s="17">
        <v>3430</v>
      </c>
      <c r="G38" s="17" t="s">
        <v>63</v>
      </c>
      <c r="H38" s="15">
        <v>3475</v>
      </c>
      <c r="I38" s="53">
        <f t="shared" si="8"/>
        <v>2000</v>
      </c>
    </row>
    <row r="39" s="56" customFormat="1" ht="15" spans="1:9">
      <c r="A39" s="57">
        <v>42711</v>
      </c>
      <c r="B39" s="17" t="s">
        <v>19</v>
      </c>
      <c r="C39" s="17" t="s">
        <v>36</v>
      </c>
      <c r="D39" s="17">
        <v>5000</v>
      </c>
      <c r="E39" s="17">
        <v>160.35</v>
      </c>
      <c r="F39" s="17">
        <v>159.85</v>
      </c>
      <c r="G39" s="17" t="s">
        <v>64</v>
      </c>
      <c r="H39" s="15">
        <v>161.55</v>
      </c>
      <c r="I39" s="53">
        <f t="shared" si="8"/>
        <v>6000.00000000009</v>
      </c>
    </row>
    <row r="40" s="56" customFormat="1" ht="15" spans="1:9">
      <c r="A40" s="12">
        <v>42711</v>
      </c>
      <c r="B40" s="21" t="s">
        <v>14</v>
      </c>
      <c r="C40" s="21" t="s">
        <v>12</v>
      </c>
      <c r="D40" s="21">
        <v>30</v>
      </c>
      <c r="E40" s="21">
        <v>41515</v>
      </c>
      <c r="F40" s="21">
        <v>41715</v>
      </c>
      <c r="G40" s="21" t="s">
        <v>65</v>
      </c>
      <c r="H40" s="16">
        <v>41715</v>
      </c>
      <c r="I40" s="27">
        <f t="shared" ref="I40:I45" si="9">(E40-H40)*D40</f>
        <v>-6000</v>
      </c>
    </row>
    <row r="41" s="56" customFormat="1" ht="15" spans="1:9">
      <c r="A41" s="20">
        <v>42711</v>
      </c>
      <c r="B41" s="21" t="s">
        <v>66</v>
      </c>
      <c r="C41" s="21" t="s">
        <v>38</v>
      </c>
      <c r="D41" s="21">
        <v>100</v>
      </c>
      <c r="E41" s="21">
        <v>27970</v>
      </c>
      <c r="F41" s="21">
        <v>28020</v>
      </c>
      <c r="G41" s="21" t="s">
        <v>67</v>
      </c>
      <c r="H41" s="16">
        <v>28020</v>
      </c>
      <c r="I41" s="27">
        <f t="shared" si="9"/>
        <v>-5000</v>
      </c>
    </row>
    <row r="42" s="56" customFormat="1" ht="15" spans="1:9">
      <c r="A42" s="57">
        <v>42712</v>
      </c>
      <c r="B42" s="17" t="s">
        <v>11</v>
      </c>
      <c r="C42" s="17" t="s">
        <v>22</v>
      </c>
      <c r="D42" s="17">
        <v>5000</v>
      </c>
      <c r="E42" s="17">
        <v>185.5</v>
      </c>
      <c r="F42" s="17">
        <v>185</v>
      </c>
      <c r="G42" s="17" t="s">
        <v>68</v>
      </c>
      <c r="H42" s="15">
        <v>185.5</v>
      </c>
      <c r="I42" s="53">
        <f>(H42-E42)*D42</f>
        <v>0</v>
      </c>
    </row>
    <row r="43" s="56" customFormat="1" ht="15" spans="1:9">
      <c r="A43" s="57">
        <v>42712</v>
      </c>
      <c r="B43" s="17" t="s">
        <v>19</v>
      </c>
      <c r="C43" s="17" t="s">
        <v>12</v>
      </c>
      <c r="D43" s="17">
        <v>5000</v>
      </c>
      <c r="E43" s="17">
        <v>155.5</v>
      </c>
      <c r="F43" s="17">
        <v>156</v>
      </c>
      <c r="G43" s="17" t="s">
        <v>69</v>
      </c>
      <c r="H43" s="15">
        <v>155.5</v>
      </c>
      <c r="I43" s="53">
        <f t="shared" si="9"/>
        <v>0</v>
      </c>
    </row>
    <row r="44" s="56" customFormat="1" ht="15" spans="1:9">
      <c r="A44" s="57">
        <v>42712</v>
      </c>
      <c r="B44" s="17" t="s">
        <v>41</v>
      </c>
      <c r="C44" s="17" t="s">
        <v>12</v>
      </c>
      <c r="D44" s="17">
        <v>100</v>
      </c>
      <c r="E44" s="17">
        <v>27850</v>
      </c>
      <c r="F44" s="17">
        <v>27924</v>
      </c>
      <c r="G44" s="17" t="s">
        <v>70</v>
      </c>
      <c r="H44" s="15">
        <v>27850</v>
      </c>
      <c r="I44" s="53">
        <f t="shared" si="9"/>
        <v>0</v>
      </c>
    </row>
    <row r="45" s="56" customFormat="1" ht="15" spans="1:9">
      <c r="A45" s="12">
        <v>42712</v>
      </c>
      <c r="B45" s="21" t="s">
        <v>16</v>
      </c>
      <c r="C45" s="21" t="s">
        <v>12</v>
      </c>
      <c r="D45" s="21">
        <v>100</v>
      </c>
      <c r="E45" s="21">
        <v>3375</v>
      </c>
      <c r="F45" s="21">
        <v>3395</v>
      </c>
      <c r="G45" s="21" t="s">
        <v>71</v>
      </c>
      <c r="H45" s="16">
        <v>3395</v>
      </c>
      <c r="I45" s="27">
        <f t="shared" si="9"/>
        <v>-2000</v>
      </c>
    </row>
    <row r="46" s="56" customFormat="1" ht="15" spans="1:9">
      <c r="A46" s="57">
        <v>42712</v>
      </c>
      <c r="B46" s="17" t="s">
        <v>72</v>
      </c>
      <c r="C46" s="17" t="s">
        <v>22</v>
      </c>
      <c r="D46" s="17">
        <v>5000</v>
      </c>
      <c r="E46" s="17">
        <v>155.85</v>
      </c>
      <c r="F46" s="17">
        <v>155.35</v>
      </c>
      <c r="G46" s="17" t="s">
        <v>73</v>
      </c>
      <c r="H46" s="15">
        <v>156.3</v>
      </c>
      <c r="I46" s="53">
        <f>(H46-E46)*D46</f>
        <v>2250.00000000009</v>
      </c>
    </row>
    <row r="47" s="56" customFormat="1" ht="15" spans="1:9">
      <c r="A47" s="57">
        <v>42712</v>
      </c>
      <c r="B47" s="17" t="s">
        <v>61</v>
      </c>
      <c r="C47" s="17" t="s">
        <v>12</v>
      </c>
      <c r="D47" s="17">
        <v>1250</v>
      </c>
      <c r="E47" s="17">
        <v>237</v>
      </c>
      <c r="F47" s="17">
        <v>239</v>
      </c>
      <c r="G47" s="17" t="s">
        <v>74</v>
      </c>
      <c r="H47" s="15">
        <v>237</v>
      </c>
      <c r="I47" s="53">
        <f t="shared" ref="I47:I52" si="10">(E47-H47)*D47</f>
        <v>0</v>
      </c>
    </row>
    <row r="48" s="56" customFormat="1" ht="15" spans="1:9">
      <c r="A48" s="12">
        <v>42712</v>
      </c>
      <c r="B48" s="21" t="s">
        <v>14</v>
      </c>
      <c r="C48" s="21" t="s">
        <v>22</v>
      </c>
      <c r="D48" s="21">
        <v>30</v>
      </c>
      <c r="E48" s="21">
        <v>41700</v>
      </c>
      <c r="F48" s="21">
        <v>41499</v>
      </c>
      <c r="G48" s="21" t="s">
        <v>75</v>
      </c>
      <c r="H48" s="16">
        <v>41650</v>
      </c>
      <c r="I48" s="27">
        <f>(H48-E48)*D48</f>
        <v>-1500</v>
      </c>
    </row>
    <row r="49" s="56" customFormat="1" ht="15" spans="1:9">
      <c r="A49" s="57">
        <v>42712</v>
      </c>
      <c r="B49" s="17" t="s">
        <v>76</v>
      </c>
      <c r="C49" s="17" t="s">
        <v>38</v>
      </c>
      <c r="D49" s="17">
        <v>5000</v>
      </c>
      <c r="E49" s="17">
        <v>116.2</v>
      </c>
      <c r="F49" s="17">
        <v>116.7</v>
      </c>
      <c r="G49" s="17" t="s">
        <v>77</v>
      </c>
      <c r="H49" s="15">
        <v>116.2</v>
      </c>
      <c r="I49" s="53">
        <f t="shared" si="10"/>
        <v>0</v>
      </c>
    </row>
    <row r="50" s="56" customFormat="1" ht="15" spans="1:9">
      <c r="A50" s="57">
        <v>42712</v>
      </c>
      <c r="B50" s="17" t="s">
        <v>41</v>
      </c>
      <c r="C50" s="17" t="s">
        <v>12</v>
      </c>
      <c r="D50" s="17">
        <v>100</v>
      </c>
      <c r="E50" s="17">
        <v>27830</v>
      </c>
      <c r="F50" s="17">
        <v>27900</v>
      </c>
      <c r="G50" s="17" t="s">
        <v>78</v>
      </c>
      <c r="H50" s="15">
        <v>27780</v>
      </c>
      <c r="I50" s="53">
        <f t="shared" si="10"/>
        <v>5000</v>
      </c>
    </row>
    <row r="51" s="43" customFormat="1" ht="15" spans="1:9">
      <c r="A51" s="57">
        <v>42712</v>
      </c>
      <c r="B51" s="17" t="s">
        <v>21</v>
      </c>
      <c r="C51" s="17" t="s">
        <v>12</v>
      </c>
      <c r="D51" s="17">
        <v>1250</v>
      </c>
      <c r="E51" s="17">
        <v>243.6</v>
      </c>
      <c r="F51" s="17">
        <v>245.6</v>
      </c>
      <c r="G51" s="17" t="s">
        <v>79</v>
      </c>
      <c r="H51" s="15">
        <v>241.9</v>
      </c>
      <c r="I51" s="53">
        <f t="shared" si="10"/>
        <v>2124.99999999999</v>
      </c>
    </row>
    <row r="52" s="43" customFormat="1" ht="15" spans="1:9">
      <c r="A52" s="57">
        <v>42713</v>
      </c>
      <c r="B52" s="17" t="s">
        <v>19</v>
      </c>
      <c r="C52" s="17" t="s">
        <v>12</v>
      </c>
      <c r="D52" s="17">
        <v>5000</v>
      </c>
      <c r="E52" s="17">
        <v>155.1</v>
      </c>
      <c r="F52" s="17">
        <v>155.6</v>
      </c>
      <c r="G52" s="17" t="s">
        <v>80</v>
      </c>
      <c r="H52" s="15">
        <v>154.6</v>
      </c>
      <c r="I52" s="53">
        <f t="shared" si="10"/>
        <v>2500</v>
      </c>
    </row>
    <row r="53" s="43" customFormat="1" ht="15" spans="1:9">
      <c r="A53" s="12">
        <v>42713</v>
      </c>
      <c r="B53" s="21" t="s">
        <v>16</v>
      </c>
      <c r="C53" s="21" t="s">
        <v>22</v>
      </c>
      <c r="D53" s="21">
        <v>100</v>
      </c>
      <c r="E53" s="21">
        <v>3465</v>
      </c>
      <c r="F53" s="21">
        <v>3445</v>
      </c>
      <c r="G53" s="21" t="s">
        <v>81</v>
      </c>
      <c r="H53" s="16">
        <v>3455</v>
      </c>
      <c r="I53" s="27">
        <f>(H53-E53)*D53</f>
        <v>-1000</v>
      </c>
    </row>
    <row r="54" s="43" customFormat="1" ht="15" spans="1:9">
      <c r="A54" s="57">
        <v>42713</v>
      </c>
      <c r="B54" s="17" t="s">
        <v>41</v>
      </c>
      <c r="C54" s="17" t="s">
        <v>12</v>
      </c>
      <c r="D54" s="17">
        <v>100</v>
      </c>
      <c r="E54" s="17">
        <v>27730</v>
      </c>
      <c r="F54" s="17">
        <v>27785</v>
      </c>
      <c r="G54" s="17" t="s">
        <v>82</v>
      </c>
      <c r="H54" s="15">
        <v>27591</v>
      </c>
      <c r="I54" s="53">
        <f t="shared" ref="I54:I58" si="11">(E54-H54)*D54</f>
        <v>13900</v>
      </c>
    </row>
    <row r="55" s="43" customFormat="1" ht="15" spans="1:9">
      <c r="A55" s="57">
        <v>42713</v>
      </c>
      <c r="B55" s="17" t="s">
        <v>11</v>
      </c>
      <c r="C55" s="17" t="s">
        <v>12</v>
      </c>
      <c r="D55" s="17">
        <v>5000</v>
      </c>
      <c r="E55" s="17">
        <v>183.4</v>
      </c>
      <c r="F55" s="17">
        <v>183.9</v>
      </c>
      <c r="G55" s="17" t="s">
        <v>83</v>
      </c>
      <c r="H55" s="15">
        <v>182.3</v>
      </c>
      <c r="I55" s="53">
        <f t="shared" si="11"/>
        <v>5499.99999999997</v>
      </c>
    </row>
    <row r="56" s="43" customFormat="1" ht="15" spans="1:9">
      <c r="A56" s="57">
        <v>42713</v>
      </c>
      <c r="B56" s="17" t="s">
        <v>21</v>
      </c>
      <c r="C56" s="17" t="s">
        <v>36</v>
      </c>
      <c r="D56" s="17">
        <v>1250</v>
      </c>
      <c r="E56" s="17">
        <v>253.2</v>
      </c>
      <c r="F56" s="17">
        <v>251</v>
      </c>
      <c r="G56" s="17" t="s">
        <v>84</v>
      </c>
      <c r="H56" s="15">
        <v>254.2</v>
      </c>
      <c r="I56" s="53">
        <f t="shared" ref="I56:I61" si="12">(H56-E56)*D56</f>
        <v>1250</v>
      </c>
    </row>
    <row r="57" s="43" customFormat="1" ht="15" spans="1:9">
      <c r="A57" s="57">
        <v>42713</v>
      </c>
      <c r="B57" s="17" t="s">
        <v>31</v>
      </c>
      <c r="C57" s="17" t="s">
        <v>12</v>
      </c>
      <c r="D57" s="17">
        <v>5000</v>
      </c>
      <c r="E57" s="17">
        <v>155.7</v>
      </c>
      <c r="F57" s="17">
        <v>156.2</v>
      </c>
      <c r="G57" s="17" t="s">
        <v>85</v>
      </c>
      <c r="H57" s="15">
        <v>154.5</v>
      </c>
      <c r="I57" s="53">
        <f t="shared" si="11"/>
        <v>5999.99999999994</v>
      </c>
    </row>
    <row r="58" s="43" customFormat="1" ht="15" spans="1:9">
      <c r="A58" s="57">
        <v>42713</v>
      </c>
      <c r="B58" s="17" t="s">
        <v>16</v>
      </c>
      <c r="C58" s="17" t="s">
        <v>12</v>
      </c>
      <c r="D58" s="17">
        <v>100</v>
      </c>
      <c r="E58" s="17">
        <v>3477</v>
      </c>
      <c r="F58" s="17">
        <v>3510</v>
      </c>
      <c r="G58" s="17" t="s">
        <v>86</v>
      </c>
      <c r="H58" s="15">
        <v>3457</v>
      </c>
      <c r="I58" s="53">
        <f t="shared" si="11"/>
        <v>2000</v>
      </c>
    </row>
    <row r="59" s="43" customFormat="1" ht="15" spans="1:9">
      <c r="A59" s="57">
        <v>42717</v>
      </c>
      <c r="B59" s="17" t="s">
        <v>31</v>
      </c>
      <c r="C59" s="17" t="s">
        <v>22</v>
      </c>
      <c r="D59" s="17">
        <v>5000</v>
      </c>
      <c r="E59" s="17">
        <v>156.55</v>
      </c>
      <c r="F59" s="17">
        <v>156.05</v>
      </c>
      <c r="G59" s="17" t="s">
        <v>87</v>
      </c>
      <c r="H59" s="15">
        <v>157.65</v>
      </c>
      <c r="I59" s="53">
        <f t="shared" si="12"/>
        <v>5499.99999999997</v>
      </c>
    </row>
    <row r="60" s="43" customFormat="1" ht="15" spans="1:9">
      <c r="A60" s="57">
        <v>42717</v>
      </c>
      <c r="B60" s="17" t="s">
        <v>41</v>
      </c>
      <c r="C60" s="17" t="s">
        <v>12</v>
      </c>
      <c r="D60" s="17">
        <v>100</v>
      </c>
      <c r="E60" s="17">
        <v>27580</v>
      </c>
      <c r="F60" s="17">
        <v>27635</v>
      </c>
      <c r="G60" s="17" t="s">
        <v>88</v>
      </c>
      <c r="H60" s="15">
        <v>27580</v>
      </c>
      <c r="I60" s="53">
        <f t="shared" ref="I60:I65" si="13">(E60-H60)*D60</f>
        <v>0</v>
      </c>
    </row>
    <row r="61" s="43" customFormat="1" ht="15" spans="1:9">
      <c r="A61" s="57">
        <v>42717</v>
      </c>
      <c r="B61" s="17" t="s">
        <v>89</v>
      </c>
      <c r="C61" s="17" t="s">
        <v>22</v>
      </c>
      <c r="D61" s="17">
        <v>5000</v>
      </c>
      <c r="E61" s="17">
        <v>183.65</v>
      </c>
      <c r="F61" s="17">
        <v>183.15</v>
      </c>
      <c r="G61" s="17" t="s">
        <v>90</v>
      </c>
      <c r="H61" s="15">
        <v>184.85</v>
      </c>
      <c r="I61" s="53">
        <f t="shared" si="12"/>
        <v>5999.99999999994</v>
      </c>
    </row>
    <row r="62" s="43" customFormat="1" ht="15" spans="1:9">
      <c r="A62" s="57">
        <v>42717</v>
      </c>
      <c r="B62" s="17" t="s">
        <v>41</v>
      </c>
      <c r="C62" s="17" t="s">
        <v>12</v>
      </c>
      <c r="D62" s="17">
        <v>100</v>
      </c>
      <c r="E62" s="17">
        <v>27555</v>
      </c>
      <c r="F62" s="17">
        <v>27605</v>
      </c>
      <c r="G62" s="17" t="s">
        <v>91</v>
      </c>
      <c r="H62" s="15">
        <v>27555</v>
      </c>
      <c r="I62" s="53">
        <f t="shared" si="13"/>
        <v>0</v>
      </c>
    </row>
    <row r="63" s="43" customFormat="1" ht="15" spans="1:9">
      <c r="A63" s="57">
        <v>42717</v>
      </c>
      <c r="B63" s="17" t="s">
        <v>21</v>
      </c>
      <c r="C63" s="17" t="s">
        <v>36</v>
      </c>
      <c r="D63" s="17">
        <v>1250</v>
      </c>
      <c r="E63" s="17">
        <v>236</v>
      </c>
      <c r="F63" s="17">
        <v>234.1</v>
      </c>
      <c r="G63" s="17" t="s">
        <v>92</v>
      </c>
      <c r="H63" s="15">
        <v>237</v>
      </c>
      <c r="I63" s="53">
        <f t="shared" ref="I63:I67" si="14">(H63-E63)*D63</f>
        <v>1250</v>
      </c>
    </row>
    <row r="64" s="43" customFormat="1" ht="15" spans="1:9">
      <c r="A64" s="57">
        <v>42717</v>
      </c>
      <c r="B64" s="17" t="s">
        <v>29</v>
      </c>
      <c r="C64" s="17" t="s">
        <v>38</v>
      </c>
      <c r="D64" s="17">
        <v>100</v>
      </c>
      <c r="E64" s="17">
        <v>3605</v>
      </c>
      <c r="F64" s="17">
        <v>3630</v>
      </c>
      <c r="G64" s="17" t="s">
        <v>93</v>
      </c>
      <c r="H64" s="15">
        <v>3550</v>
      </c>
      <c r="I64" s="53">
        <f t="shared" si="13"/>
        <v>5500</v>
      </c>
    </row>
    <row r="65" s="43" customFormat="1" ht="15" spans="1:9">
      <c r="A65" s="12">
        <v>42718</v>
      </c>
      <c r="B65" s="21" t="s">
        <v>41</v>
      </c>
      <c r="C65" s="21" t="s">
        <v>12</v>
      </c>
      <c r="D65" s="21">
        <v>100</v>
      </c>
      <c r="E65" s="21">
        <v>27590</v>
      </c>
      <c r="F65" s="21">
        <v>27641</v>
      </c>
      <c r="G65" s="21" t="s">
        <v>94</v>
      </c>
      <c r="H65" s="16">
        <v>27641</v>
      </c>
      <c r="I65" s="27">
        <f t="shared" si="13"/>
        <v>-5100</v>
      </c>
    </row>
    <row r="66" s="43" customFormat="1" ht="15" spans="1:9">
      <c r="A66" s="57">
        <v>42718</v>
      </c>
      <c r="B66" s="17" t="s">
        <v>19</v>
      </c>
      <c r="C66" s="17" t="s">
        <v>22</v>
      </c>
      <c r="D66" s="17">
        <v>5000</v>
      </c>
      <c r="E66" s="17">
        <v>158.5</v>
      </c>
      <c r="F66" s="17">
        <v>158</v>
      </c>
      <c r="G66" s="17" t="s">
        <v>95</v>
      </c>
      <c r="H66" s="15">
        <v>158.5</v>
      </c>
      <c r="I66" s="53">
        <f t="shared" si="14"/>
        <v>0</v>
      </c>
    </row>
    <row r="67" s="43" customFormat="1" ht="15" spans="1:9">
      <c r="A67" s="57">
        <v>42718</v>
      </c>
      <c r="B67" s="17" t="s">
        <v>96</v>
      </c>
      <c r="C67" s="17" t="s">
        <v>22</v>
      </c>
      <c r="D67" s="17">
        <v>5000</v>
      </c>
      <c r="E67" s="17">
        <v>184</v>
      </c>
      <c r="F67" s="17">
        <v>183.5</v>
      </c>
      <c r="G67" s="17" t="s">
        <v>97</v>
      </c>
      <c r="H67" s="15">
        <v>184.5</v>
      </c>
      <c r="I67" s="53">
        <f t="shared" si="14"/>
        <v>2500</v>
      </c>
    </row>
    <row r="68" s="43" customFormat="1" ht="15" spans="1:9">
      <c r="A68" s="57">
        <v>42718</v>
      </c>
      <c r="B68" s="17" t="s">
        <v>14</v>
      </c>
      <c r="C68" s="17" t="s">
        <v>12</v>
      </c>
      <c r="D68" s="17">
        <v>30</v>
      </c>
      <c r="E68" s="17">
        <v>41650</v>
      </c>
      <c r="F68" s="17">
        <v>41880</v>
      </c>
      <c r="G68" s="17" t="s">
        <v>98</v>
      </c>
      <c r="H68" s="15">
        <v>41450</v>
      </c>
      <c r="I68" s="53">
        <f t="shared" ref="I68:I71" si="15">(E68-H68)*D68</f>
        <v>6000</v>
      </c>
    </row>
    <row r="69" s="43" customFormat="1" ht="15" spans="1:9">
      <c r="A69" s="12">
        <v>42718</v>
      </c>
      <c r="B69" s="21" t="s">
        <v>59</v>
      </c>
      <c r="C69" s="21" t="s">
        <v>38</v>
      </c>
      <c r="D69" s="21">
        <v>1000</v>
      </c>
      <c r="E69" s="21">
        <v>386.5</v>
      </c>
      <c r="F69" s="21">
        <v>388.5</v>
      </c>
      <c r="G69" s="21" t="s">
        <v>99</v>
      </c>
      <c r="H69" s="16">
        <v>388.5</v>
      </c>
      <c r="I69" s="27">
        <f t="shared" si="15"/>
        <v>-2000</v>
      </c>
    </row>
    <row r="70" s="43" customFormat="1" ht="15" spans="1:9">
      <c r="A70" s="14">
        <v>42718</v>
      </c>
      <c r="B70" s="17" t="s">
        <v>100</v>
      </c>
      <c r="C70" s="17" t="s">
        <v>12</v>
      </c>
      <c r="D70" s="17">
        <v>1250</v>
      </c>
      <c r="E70" s="17">
        <v>233</v>
      </c>
      <c r="F70" s="17">
        <v>235.1</v>
      </c>
      <c r="G70" s="17" t="s">
        <v>101</v>
      </c>
      <c r="H70" s="15">
        <v>233</v>
      </c>
      <c r="I70" s="53">
        <f t="shared" si="15"/>
        <v>0</v>
      </c>
    </row>
    <row r="71" s="43" customFormat="1" ht="15" spans="1:9">
      <c r="A71" s="20">
        <v>42718</v>
      </c>
      <c r="B71" s="21" t="s">
        <v>11</v>
      </c>
      <c r="C71" s="21" t="s">
        <v>12</v>
      </c>
      <c r="D71" s="21">
        <v>5000</v>
      </c>
      <c r="E71" s="21">
        <v>183.25</v>
      </c>
      <c r="F71" s="21">
        <v>183.75</v>
      </c>
      <c r="G71" s="21" t="s">
        <v>102</v>
      </c>
      <c r="H71" s="16">
        <v>183.75</v>
      </c>
      <c r="I71" s="27">
        <f t="shared" si="15"/>
        <v>-2500</v>
      </c>
    </row>
    <row r="72" s="43" customFormat="1" ht="15" spans="1:9">
      <c r="A72" s="14">
        <v>42718</v>
      </c>
      <c r="B72" s="17" t="s">
        <v>16</v>
      </c>
      <c r="C72" s="17" t="s">
        <v>22</v>
      </c>
      <c r="D72" s="17">
        <v>100</v>
      </c>
      <c r="E72" s="17">
        <v>3520</v>
      </c>
      <c r="F72" s="17">
        <v>3500</v>
      </c>
      <c r="G72" s="17" t="s">
        <v>103</v>
      </c>
      <c r="H72" s="15">
        <v>3520</v>
      </c>
      <c r="I72" s="53">
        <f t="shared" ref="I72:I76" si="16">(H72-E72)*D72</f>
        <v>0</v>
      </c>
    </row>
    <row r="73" s="43" customFormat="1" ht="15" spans="1:9">
      <c r="A73" s="14">
        <v>42718</v>
      </c>
      <c r="B73" s="17" t="s">
        <v>19</v>
      </c>
      <c r="C73" s="17" t="s">
        <v>12</v>
      </c>
      <c r="D73" s="17">
        <v>5000</v>
      </c>
      <c r="E73" s="17">
        <v>156.9</v>
      </c>
      <c r="F73" s="17">
        <v>157.4</v>
      </c>
      <c r="G73" s="17" t="s">
        <v>104</v>
      </c>
      <c r="H73" s="15">
        <v>156.9</v>
      </c>
      <c r="I73" s="53">
        <f t="shared" ref="I73:I90" si="17">(E73-H73)*D73</f>
        <v>0</v>
      </c>
    </row>
    <row r="74" s="43" customFormat="1" ht="15" spans="1:9">
      <c r="A74" s="14">
        <v>42719</v>
      </c>
      <c r="B74" s="17" t="s">
        <v>11</v>
      </c>
      <c r="C74" s="17" t="s">
        <v>12</v>
      </c>
      <c r="D74" s="17">
        <v>5000</v>
      </c>
      <c r="E74" s="17">
        <v>188.7</v>
      </c>
      <c r="F74" s="17">
        <v>189.2</v>
      </c>
      <c r="G74" s="17" t="s">
        <v>105</v>
      </c>
      <c r="H74" s="15">
        <v>188.2</v>
      </c>
      <c r="I74" s="53">
        <f t="shared" si="17"/>
        <v>2500</v>
      </c>
    </row>
    <row r="75" s="43" customFormat="1" ht="15" spans="1:9">
      <c r="A75" s="14">
        <v>42719</v>
      </c>
      <c r="B75" s="17" t="s">
        <v>11</v>
      </c>
      <c r="C75" s="17" t="s">
        <v>22</v>
      </c>
      <c r="D75" s="17">
        <v>5000</v>
      </c>
      <c r="E75" s="17">
        <v>189.15</v>
      </c>
      <c r="F75" s="17">
        <v>188.65</v>
      </c>
      <c r="G75" s="17" t="s">
        <v>106</v>
      </c>
      <c r="H75" s="15">
        <v>189.15</v>
      </c>
      <c r="I75" s="53">
        <f t="shared" si="16"/>
        <v>0</v>
      </c>
    </row>
    <row r="76" s="43" customFormat="1" ht="15" spans="1:9">
      <c r="A76" s="14">
        <v>42719</v>
      </c>
      <c r="B76" s="17" t="s">
        <v>16</v>
      </c>
      <c r="C76" s="17" t="s">
        <v>22</v>
      </c>
      <c r="D76" s="17">
        <v>100</v>
      </c>
      <c r="E76" s="17">
        <v>3462</v>
      </c>
      <c r="F76" s="17">
        <v>3439</v>
      </c>
      <c r="G76" s="17" t="s">
        <v>107</v>
      </c>
      <c r="H76" s="15">
        <v>3482</v>
      </c>
      <c r="I76" s="53">
        <f t="shared" si="16"/>
        <v>2000</v>
      </c>
    </row>
    <row r="77" s="43" customFormat="1" ht="15" spans="1:9">
      <c r="A77" s="14">
        <v>42719</v>
      </c>
      <c r="B77" s="17" t="s">
        <v>14</v>
      </c>
      <c r="C77" s="17" t="s">
        <v>12</v>
      </c>
      <c r="D77" s="17">
        <v>30</v>
      </c>
      <c r="E77" s="17">
        <v>40825</v>
      </c>
      <c r="F77" s="17">
        <v>41025</v>
      </c>
      <c r="G77" s="17" t="s">
        <v>108</v>
      </c>
      <c r="H77" s="15">
        <v>40300</v>
      </c>
      <c r="I77" s="53">
        <f t="shared" si="17"/>
        <v>15750</v>
      </c>
    </row>
    <row r="78" s="43" customFormat="1" ht="15" spans="1:9">
      <c r="A78" s="14">
        <v>42719</v>
      </c>
      <c r="B78" s="17" t="s">
        <v>109</v>
      </c>
      <c r="C78" s="17" t="s">
        <v>12</v>
      </c>
      <c r="D78" s="17">
        <v>100</v>
      </c>
      <c r="E78" s="17">
        <v>27030</v>
      </c>
      <c r="F78" s="17">
        <v>27090</v>
      </c>
      <c r="G78" s="17" t="s">
        <v>110</v>
      </c>
      <c r="H78" s="15">
        <v>26980</v>
      </c>
      <c r="I78" s="53">
        <f t="shared" si="17"/>
        <v>5000</v>
      </c>
    </row>
    <row r="79" s="43" customFormat="1" ht="15" spans="1:9">
      <c r="A79" s="14">
        <v>42720</v>
      </c>
      <c r="B79" s="17" t="s">
        <v>111</v>
      </c>
      <c r="C79" s="17" t="s">
        <v>12</v>
      </c>
      <c r="D79" s="17">
        <v>30</v>
      </c>
      <c r="E79" s="17">
        <v>39480</v>
      </c>
      <c r="F79" s="17">
        <v>39680</v>
      </c>
      <c r="G79" s="17" t="s">
        <v>112</v>
      </c>
      <c r="H79" s="15">
        <v>39480</v>
      </c>
      <c r="I79" s="53">
        <f t="shared" si="17"/>
        <v>0</v>
      </c>
    </row>
    <row r="80" s="43" customFormat="1" ht="15" spans="1:9">
      <c r="A80" s="14">
        <v>42720</v>
      </c>
      <c r="B80" s="17" t="s">
        <v>11</v>
      </c>
      <c r="C80" s="17" t="s">
        <v>12</v>
      </c>
      <c r="D80" s="17">
        <v>5000</v>
      </c>
      <c r="E80" s="17">
        <v>188.25</v>
      </c>
      <c r="F80" s="17">
        <v>188.75</v>
      </c>
      <c r="G80" s="17" t="s">
        <v>113</v>
      </c>
      <c r="H80" s="15">
        <v>187.75</v>
      </c>
      <c r="I80" s="53">
        <f t="shared" si="17"/>
        <v>2500</v>
      </c>
    </row>
    <row r="81" s="43" customFormat="1" ht="15" spans="1:9">
      <c r="A81" s="20">
        <v>42720</v>
      </c>
      <c r="B81" s="21" t="s">
        <v>16</v>
      </c>
      <c r="C81" s="21" t="s">
        <v>12</v>
      </c>
      <c r="D81" s="21">
        <v>100</v>
      </c>
      <c r="E81" s="21">
        <v>3470</v>
      </c>
      <c r="F81" s="21">
        <v>3490</v>
      </c>
      <c r="G81" s="21" t="s">
        <v>114</v>
      </c>
      <c r="H81" s="16">
        <v>3491</v>
      </c>
      <c r="I81" s="27">
        <f t="shared" si="17"/>
        <v>-2100</v>
      </c>
    </row>
    <row r="82" s="43" customFormat="1" ht="15" spans="1:9">
      <c r="A82" s="14">
        <v>42720</v>
      </c>
      <c r="B82" s="17" t="s">
        <v>41</v>
      </c>
      <c r="C82" s="17" t="s">
        <v>38</v>
      </c>
      <c r="D82" s="17">
        <v>100</v>
      </c>
      <c r="E82" s="17">
        <v>27130</v>
      </c>
      <c r="F82" s="17">
        <v>27180</v>
      </c>
      <c r="G82" s="17" t="s">
        <v>115</v>
      </c>
      <c r="H82" s="15">
        <v>26980</v>
      </c>
      <c r="I82" s="53">
        <f t="shared" si="17"/>
        <v>15000</v>
      </c>
    </row>
    <row r="83" s="43" customFormat="1" ht="15" spans="1:9">
      <c r="A83" s="14">
        <v>42720</v>
      </c>
      <c r="B83" s="17" t="s">
        <v>100</v>
      </c>
      <c r="C83" s="17" t="s">
        <v>12</v>
      </c>
      <c r="D83" s="17">
        <v>1250</v>
      </c>
      <c r="E83" s="17">
        <v>229.5</v>
      </c>
      <c r="F83" s="17">
        <v>231.5</v>
      </c>
      <c r="G83" s="17" t="s">
        <v>116</v>
      </c>
      <c r="H83" s="15">
        <v>228</v>
      </c>
      <c r="I83" s="53">
        <f t="shared" si="17"/>
        <v>1875</v>
      </c>
    </row>
    <row r="84" s="43" customFormat="1" ht="15" spans="1:9">
      <c r="A84" s="14">
        <v>42720</v>
      </c>
      <c r="B84" s="17" t="s">
        <v>117</v>
      </c>
      <c r="C84" s="17" t="s">
        <v>12</v>
      </c>
      <c r="D84" s="17">
        <v>30</v>
      </c>
      <c r="E84" s="17">
        <v>39530</v>
      </c>
      <c r="F84" s="17">
        <v>39730</v>
      </c>
      <c r="G84" s="17" t="s">
        <v>118</v>
      </c>
      <c r="H84" s="15">
        <v>39330</v>
      </c>
      <c r="I84" s="53">
        <f t="shared" si="17"/>
        <v>6000</v>
      </c>
    </row>
    <row r="85" s="43" customFormat="1" ht="15" spans="1:9">
      <c r="A85" s="14">
        <v>42720</v>
      </c>
      <c r="B85" s="17" t="s">
        <v>16</v>
      </c>
      <c r="C85" s="17" t="s">
        <v>12</v>
      </c>
      <c r="D85" s="17">
        <v>100</v>
      </c>
      <c r="E85" s="17">
        <v>3465</v>
      </c>
      <c r="F85" s="17">
        <v>3491</v>
      </c>
      <c r="G85" s="17" t="s">
        <v>119</v>
      </c>
      <c r="H85" s="15">
        <v>3460</v>
      </c>
      <c r="I85" s="53">
        <f t="shared" si="17"/>
        <v>500</v>
      </c>
    </row>
    <row r="86" s="43" customFormat="1" ht="15" spans="1:9">
      <c r="A86" s="14">
        <v>42720</v>
      </c>
      <c r="B86" s="17" t="s">
        <v>89</v>
      </c>
      <c r="C86" s="17" t="s">
        <v>12</v>
      </c>
      <c r="D86" s="17">
        <v>5000</v>
      </c>
      <c r="E86" s="17">
        <v>186</v>
      </c>
      <c r="F86" s="17">
        <v>186.5</v>
      </c>
      <c r="G86" s="17" t="s">
        <v>120</v>
      </c>
      <c r="H86" s="15">
        <v>186</v>
      </c>
      <c r="I86" s="53">
        <f t="shared" si="17"/>
        <v>0</v>
      </c>
    </row>
    <row r="87" s="43" customFormat="1" ht="15" spans="1:9">
      <c r="A87" s="20">
        <v>42723</v>
      </c>
      <c r="B87" s="21" t="s">
        <v>66</v>
      </c>
      <c r="C87" s="21" t="s">
        <v>12</v>
      </c>
      <c r="D87" s="21">
        <v>100</v>
      </c>
      <c r="E87" s="21">
        <v>27180</v>
      </c>
      <c r="F87" s="21">
        <v>27231</v>
      </c>
      <c r="G87" s="21" t="s">
        <v>121</v>
      </c>
      <c r="H87" s="16">
        <v>27231</v>
      </c>
      <c r="I87" s="27">
        <f t="shared" si="17"/>
        <v>-5100</v>
      </c>
    </row>
    <row r="88" s="43" customFormat="1" ht="15" spans="1:9">
      <c r="A88" s="14">
        <v>42723</v>
      </c>
      <c r="B88" s="17" t="s">
        <v>48</v>
      </c>
      <c r="C88" s="17" t="s">
        <v>12</v>
      </c>
      <c r="D88" s="17">
        <v>5000</v>
      </c>
      <c r="E88" s="17">
        <v>183</v>
      </c>
      <c r="F88" s="17">
        <v>183.5</v>
      </c>
      <c r="G88" s="17" t="s">
        <v>122</v>
      </c>
      <c r="H88" s="15">
        <v>181.7</v>
      </c>
      <c r="I88" s="53">
        <f t="shared" si="17"/>
        <v>6500.00000000006</v>
      </c>
    </row>
    <row r="89" s="43" customFormat="1" ht="15" spans="1:9">
      <c r="A89" s="14">
        <v>42723</v>
      </c>
      <c r="B89" s="17" t="s">
        <v>19</v>
      </c>
      <c r="C89" s="17" t="s">
        <v>12</v>
      </c>
      <c r="D89" s="17">
        <v>5000</v>
      </c>
      <c r="E89" s="17">
        <v>150.55</v>
      </c>
      <c r="F89" s="17">
        <v>151.05</v>
      </c>
      <c r="G89" s="17" t="s">
        <v>123</v>
      </c>
      <c r="H89" s="15">
        <v>149.3</v>
      </c>
      <c r="I89" s="53">
        <f t="shared" si="17"/>
        <v>6250</v>
      </c>
    </row>
    <row r="90" s="43" customFormat="1" ht="15" spans="1:9">
      <c r="A90" s="14">
        <v>42723</v>
      </c>
      <c r="B90" s="17" t="s">
        <v>100</v>
      </c>
      <c r="C90" s="17" t="s">
        <v>12</v>
      </c>
      <c r="D90" s="17">
        <v>1250</v>
      </c>
      <c r="E90" s="17">
        <v>228.2</v>
      </c>
      <c r="F90" s="17">
        <v>230.2</v>
      </c>
      <c r="G90" s="17" t="s">
        <v>124</v>
      </c>
      <c r="H90" s="15">
        <v>226.5</v>
      </c>
      <c r="I90" s="53">
        <f t="shared" si="17"/>
        <v>2124.99999999999</v>
      </c>
    </row>
    <row r="91" s="43" customFormat="1" ht="15" spans="1:9">
      <c r="A91" s="20">
        <v>42723</v>
      </c>
      <c r="B91" s="21" t="s">
        <v>16</v>
      </c>
      <c r="C91" s="21" t="s">
        <v>22</v>
      </c>
      <c r="D91" s="21">
        <v>100</v>
      </c>
      <c r="E91" s="21">
        <v>3541</v>
      </c>
      <c r="F91" s="21">
        <v>3521</v>
      </c>
      <c r="G91" s="21" t="s">
        <v>125</v>
      </c>
      <c r="H91" s="16">
        <v>3521</v>
      </c>
      <c r="I91" s="27">
        <f>(H91-E91)*D91</f>
        <v>-2000</v>
      </c>
    </row>
    <row r="92" s="43" customFormat="1" ht="15" spans="1:9">
      <c r="A92" s="14">
        <v>42723</v>
      </c>
      <c r="B92" s="17" t="s">
        <v>11</v>
      </c>
      <c r="C92" s="17" t="s">
        <v>12</v>
      </c>
      <c r="D92" s="17">
        <v>5000</v>
      </c>
      <c r="E92" s="17">
        <v>178.9</v>
      </c>
      <c r="F92" s="17">
        <v>179.4</v>
      </c>
      <c r="G92" s="17" t="s">
        <v>126</v>
      </c>
      <c r="H92" s="15">
        <v>177.7</v>
      </c>
      <c r="I92" s="53">
        <f t="shared" ref="I92:I97" si="18">(E92-H92)*D92</f>
        <v>6000.00000000009</v>
      </c>
    </row>
    <row r="93" s="43" customFormat="1" ht="15" spans="1:9">
      <c r="A93" s="20">
        <v>42723</v>
      </c>
      <c r="B93" s="21" t="s">
        <v>31</v>
      </c>
      <c r="C93" s="21" t="s">
        <v>12</v>
      </c>
      <c r="D93" s="21">
        <v>5000</v>
      </c>
      <c r="E93" s="21">
        <v>148.25</v>
      </c>
      <c r="F93" s="21">
        <v>148.75</v>
      </c>
      <c r="G93" s="21" t="s">
        <v>127</v>
      </c>
      <c r="H93" s="16">
        <v>148.75</v>
      </c>
      <c r="I93" s="27">
        <f t="shared" si="18"/>
        <v>-2500</v>
      </c>
    </row>
    <row r="94" s="43" customFormat="1" ht="15" spans="1:9">
      <c r="A94" s="14">
        <v>42723</v>
      </c>
      <c r="B94" s="17" t="s">
        <v>41</v>
      </c>
      <c r="C94" s="17" t="s">
        <v>36</v>
      </c>
      <c r="D94" s="17">
        <v>100</v>
      </c>
      <c r="E94" s="17">
        <v>27230</v>
      </c>
      <c r="F94" s="17">
        <v>27180</v>
      </c>
      <c r="G94" s="17" t="s">
        <v>128</v>
      </c>
      <c r="H94" s="15">
        <v>27230</v>
      </c>
      <c r="I94" s="53">
        <f>(H94-E94)*D94</f>
        <v>0</v>
      </c>
    </row>
    <row r="95" s="43" customFormat="1" ht="15" spans="1:9">
      <c r="A95" s="14">
        <v>42723</v>
      </c>
      <c r="B95" s="17" t="s">
        <v>14</v>
      </c>
      <c r="C95" s="17" t="s">
        <v>12</v>
      </c>
      <c r="D95" s="17">
        <v>30</v>
      </c>
      <c r="E95" s="17">
        <v>39580</v>
      </c>
      <c r="F95" s="17">
        <v>39780</v>
      </c>
      <c r="G95" s="17" t="s">
        <v>129</v>
      </c>
      <c r="H95" s="15">
        <v>38950</v>
      </c>
      <c r="I95" s="53">
        <f t="shared" si="18"/>
        <v>18900</v>
      </c>
    </row>
    <row r="96" s="43" customFormat="1" ht="15" spans="1:9">
      <c r="A96" s="14">
        <v>42724</v>
      </c>
      <c r="B96" s="17" t="s">
        <v>19</v>
      </c>
      <c r="C96" s="17" t="s">
        <v>12</v>
      </c>
      <c r="D96" s="17">
        <v>5000</v>
      </c>
      <c r="E96" s="17">
        <v>145.55</v>
      </c>
      <c r="F96" s="17">
        <v>146.05</v>
      </c>
      <c r="G96" s="17" t="s">
        <v>130</v>
      </c>
      <c r="H96" s="15">
        <v>145.55</v>
      </c>
      <c r="I96" s="53">
        <f t="shared" si="18"/>
        <v>0</v>
      </c>
    </row>
    <row r="97" s="43" customFormat="1" ht="15" spans="1:9">
      <c r="A97" s="20">
        <v>42724</v>
      </c>
      <c r="B97" s="21" t="s">
        <v>131</v>
      </c>
      <c r="C97" s="21" t="s">
        <v>38</v>
      </c>
      <c r="D97" s="21">
        <v>1000</v>
      </c>
      <c r="E97" s="21">
        <v>374.5</v>
      </c>
      <c r="F97" s="21">
        <v>376.5</v>
      </c>
      <c r="G97" s="21" t="s">
        <v>132</v>
      </c>
      <c r="H97" s="16">
        <v>376.5</v>
      </c>
      <c r="I97" s="27">
        <f t="shared" si="18"/>
        <v>-2000</v>
      </c>
    </row>
    <row r="98" s="43" customFormat="1" ht="15" spans="1:9">
      <c r="A98" s="14">
        <v>42724</v>
      </c>
      <c r="B98" s="17" t="s">
        <v>14</v>
      </c>
      <c r="C98" s="17" t="s">
        <v>12</v>
      </c>
      <c r="D98" s="17">
        <v>30</v>
      </c>
      <c r="E98" s="17">
        <v>39150</v>
      </c>
      <c r="F98" s="17">
        <v>39351</v>
      </c>
      <c r="G98" s="17" t="s">
        <v>133</v>
      </c>
      <c r="H98" s="15">
        <v>38950</v>
      </c>
      <c r="I98" s="53">
        <f t="shared" ref="I98:I101" si="19">(E98-H98)*D98</f>
        <v>6000</v>
      </c>
    </row>
    <row r="99" s="43" customFormat="1" ht="15" spans="1:9">
      <c r="A99" s="20">
        <v>42724</v>
      </c>
      <c r="B99" s="21" t="s">
        <v>31</v>
      </c>
      <c r="C99" s="21" t="s">
        <v>12</v>
      </c>
      <c r="D99" s="21">
        <v>5000</v>
      </c>
      <c r="E99" s="21">
        <v>145.8</v>
      </c>
      <c r="F99" s="21">
        <v>146.3</v>
      </c>
      <c r="G99" s="21" t="s">
        <v>134</v>
      </c>
      <c r="H99" s="16">
        <v>146.3</v>
      </c>
      <c r="I99" s="27">
        <f t="shared" si="19"/>
        <v>-2500</v>
      </c>
    </row>
    <row r="100" s="43" customFormat="1" ht="15" spans="1:9">
      <c r="A100" s="14">
        <v>42724</v>
      </c>
      <c r="B100" s="17" t="s">
        <v>11</v>
      </c>
      <c r="C100" s="17" t="s">
        <v>22</v>
      </c>
      <c r="D100" s="17">
        <v>5000</v>
      </c>
      <c r="E100" s="17">
        <v>176.35</v>
      </c>
      <c r="F100" s="17">
        <v>176</v>
      </c>
      <c r="G100" s="17" t="s">
        <v>135</v>
      </c>
      <c r="H100" s="15">
        <v>177.85</v>
      </c>
      <c r="I100" s="53">
        <f t="shared" ref="I100:I104" si="20">(H100-E100)*D100</f>
        <v>7500</v>
      </c>
    </row>
    <row r="101" s="43" customFormat="1" ht="15" spans="1:9">
      <c r="A101" s="14">
        <v>42724</v>
      </c>
      <c r="B101" s="17" t="s">
        <v>11</v>
      </c>
      <c r="C101" s="17" t="s">
        <v>12</v>
      </c>
      <c r="D101" s="17">
        <v>5000</v>
      </c>
      <c r="E101" s="17">
        <v>177.75</v>
      </c>
      <c r="F101" s="17">
        <v>178.25</v>
      </c>
      <c r="G101" s="17" t="s">
        <v>136</v>
      </c>
      <c r="H101" s="15">
        <v>177.25</v>
      </c>
      <c r="I101" s="53">
        <f t="shared" si="19"/>
        <v>2500</v>
      </c>
    </row>
    <row r="102" s="43" customFormat="1" ht="15" spans="1:9">
      <c r="A102" s="20">
        <v>42724</v>
      </c>
      <c r="B102" s="21" t="s">
        <v>19</v>
      </c>
      <c r="C102" s="21" t="s">
        <v>22</v>
      </c>
      <c r="D102" s="21">
        <v>5000</v>
      </c>
      <c r="E102" s="21">
        <v>148.9</v>
      </c>
      <c r="F102" s="21">
        <v>148.4</v>
      </c>
      <c r="G102" s="21" t="s">
        <v>137</v>
      </c>
      <c r="H102" s="16">
        <v>148.4</v>
      </c>
      <c r="I102" s="27">
        <f>(H102-E102)*D102</f>
        <v>-2500</v>
      </c>
    </row>
    <row r="103" s="43" customFormat="1" ht="15" spans="1:9">
      <c r="A103" s="20">
        <v>42724</v>
      </c>
      <c r="B103" s="21" t="s">
        <v>21</v>
      </c>
      <c r="C103" s="21" t="s">
        <v>36</v>
      </c>
      <c r="D103" s="21">
        <v>1250</v>
      </c>
      <c r="E103" s="21">
        <v>226.5</v>
      </c>
      <c r="F103" s="21">
        <v>224.5</v>
      </c>
      <c r="G103" s="21" t="s">
        <v>138</v>
      </c>
      <c r="H103" s="16">
        <v>224.5</v>
      </c>
      <c r="I103" s="27">
        <f t="shared" si="20"/>
        <v>-2500</v>
      </c>
    </row>
    <row r="104" s="43" customFormat="1" ht="15" spans="1:9">
      <c r="A104" s="14">
        <v>42724</v>
      </c>
      <c r="B104" s="17" t="s">
        <v>16</v>
      </c>
      <c r="C104" s="17" t="s">
        <v>22</v>
      </c>
      <c r="D104" s="17">
        <v>100</v>
      </c>
      <c r="E104" s="17">
        <v>3651</v>
      </c>
      <c r="F104" s="17">
        <v>3631</v>
      </c>
      <c r="G104" s="17" t="s">
        <v>139</v>
      </c>
      <c r="H104" s="15">
        <v>3669</v>
      </c>
      <c r="I104" s="53">
        <f t="shared" si="20"/>
        <v>1800</v>
      </c>
    </row>
    <row r="105" s="43" customFormat="1" ht="15" spans="1:9">
      <c r="A105" s="20">
        <v>42724</v>
      </c>
      <c r="B105" s="21" t="s">
        <v>100</v>
      </c>
      <c r="C105" s="21" t="s">
        <v>12</v>
      </c>
      <c r="D105" s="21">
        <v>1250</v>
      </c>
      <c r="E105" s="21">
        <v>223.3</v>
      </c>
      <c r="F105" s="21">
        <v>225.6</v>
      </c>
      <c r="G105" s="21" t="s">
        <v>140</v>
      </c>
      <c r="H105" s="16">
        <v>225.6</v>
      </c>
      <c r="I105" s="27">
        <f t="shared" ref="I105:I112" si="21">(E105-H105)*D105</f>
        <v>-2874.99999999998</v>
      </c>
    </row>
    <row r="106" s="43" customFormat="1" ht="15" spans="1:9">
      <c r="A106" s="14">
        <v>42725</v>
      </c>
      <c r="B106" s="17" t="s">
        <v>14</v>
      </c>
      <c r="C106" s="17" t="s">
        <v>12</v>
      </c>
      <c r="D106" s="17">
        <v>30</v>
      </c>
      <c r="E106" s="17">
        <v>39740</v>
      </c>
      <c r="F106" s="17">
        <v>39940</v>
      </c>
      <c r="G106" s="17" t="s">
        <v>141</v>
      </c>
      <c r="H106" s="15">
        <v>39140</v>
      </c>
      <c r="I106" s="53">
        <f t="shared" si="21"/>
        <v>18000</v>
      </c>
    </row>
    <row r="107" s="43" customFormat="1" ht="15" spans="1:9">
      <c r="A107" s="20">
        <v>42725</v>
      </c>
      <c r="B107" s="21" t="s">
        <v>48</v>
      </c>
      <c r="C107" s="21" t="s">
        <v>38</v>
      </c>
      <c r="D107" s="21">
        <v>5000</v>
      </c>
      <c r="E107" s="21">
        <v>177.3</v>
      </c>
      <c r="F107" s="21">
        <v>177.8</v>
      </c>
      <c r="G107" s="21" t="s">
        <v>142</v>
      </c>
      <c r="H107" s="16">
        <v>177.45</v>
      </c>
      <c r="I107" s="27">
        <f t="shared" si="21"/>
        <v>-749.999999999886</v>
      </c>
    </row>
    <row r="108" s="43" customFormat="1" ht="15" spans="1:9">
      <c r="A108" s="14">
        <v>42725</v>
      </c>
      <c r="B108" s="17" t="s">
        <v>143</v>
      </c>
      <c r="C108" s="17" t="s">
        <v>12</v>
      </c>
      <c r="D108" s="17">
        <v>250</v>
      </c>
      <c r="E108" s="17">
        <v>741.5</v>
      </c>
      <c r="F108" s="17">
        <v>747.5</v>
      </c>
      <c r="G108" s="17" t="s">
        <v>144</v>
      </c>
      <c r="H108" s="15">
        <v>731.5</v>
      </c>
      <c r="I108" s="53">
        <f t="shared" si="21"/>
        <v>2500</v>
      </c>
    </row>
    <row r="109" s="43" customFormat="1" ht="15" spans="1:9">
      <c r="A109" s="14">
        <v>42725</v>
      </c>
      <c r="B109" s="17" t="s">
        <v>19</v>
      </c>
      <c r="C109" s="17" t="s">
        <v>12</v>
      </c>
      <c r="D109" s="17">
        <v>5000</v>
      </c>
      <c r="E109" s="17">
        <v>147.15</v>
      </c>
      <c r="F109" s="17">
        <v>147.65</v>
      </c>
      <c r="G109" s="17" t="s">
        <v>145</v>
      </c>
      <c r="H109" s="15">
        <v>146</v>
      </c>
      <c r="I109" s="53">
        <f t="shared" si="21"/>
        <v>5750.00000000003</v>
      </c>
    </row>
    <row r="110" s="43" customFormat="1" ht="15" spans="1:9">
      <c r="A110" s="14">
        <v>42725</v>
      </c>
      <c r="B110" s="17" t="s">
        <v>11</v>
      </c>
      <c r="C110" s="17" t="s">
        <v>12</v>
      </c>
      <c r="D110" s="17">
        <v>5000</v>
      </c>
      <c r="E110" s="17">
        <v>177.2</v>
      </c>
      <c r="F110" s="17">
        <v>177.7</v>
      </c>
      <c r="G110" s="17" t="s">
        <v>146</v>
      </c>
      <c r="H110" s="15">
        <v>176</v>
      </c>
      <c r="I110" s="53">
        <f t="shared" si="21"/>
        <v>5999.99999999994</v>
      </c>
    </row>
    <row r="111" s="43" customFormat="1" ht="15" spans="1:9">
      <c r="A111" s="14">
        <v>42726</v>
      </c>
      <c r="B111" s="17" t="s">
        <v>14</v>
      </c>
      <c r="C111" s="17" t="s">
        <v>12</v>
      </c>
      <c r="D111" s="17">
        <v>30</v>
      </c>
      <c r="E111" s="17">
        <v>38965</v>
      </c>
      <c r="F111" s="17">
        <v>39165</v>
      </c>
      <c r="G111" s="17" t="s">
        <v>147</v>
      </c>
      <c r="H111" s="15">
        <v>38965</v>
      </c>
      <c r="I111" s="53">
        <f t="shared" si="21"/>
        <v>0</v>
      </c>
    </row>
    <row r="112" s="43" customFormat="1" ht="15" spans="1:9">
      <c r="A112" s="14">
        <v>42726</v>
      </c>
      <c r="B112" s="17" t="s">
        <v>11</v>
      </c>
      <c r="C112" s="17" t="s">
        <v>12</v>
      </c>
      <c r="D112" s="17">
        <v>5000</v>
      </c>
      <c r="E112" s="17">
        <v>173</v>
      </c>
      <c r="F112" s="17">
        <v>173.5</v>
      </c>
      <c r="G112" s="17" t="s">
        <v>148</v>
      </c>
      <c r="H112" s="15">
        <v>173</v>
      </c>
      <c r="I112" s="53">
        <f t="shared" si="21"/>
        <v>0</v>
      </c>
    </row>
    <row r="113" s="43" customFormat="1" ht="15" spans="1:9">
      <c r="A113" s="14">
        <v>42726</v>
      </c>
      <c r="B113" s="17" t="s">
        <v>41</v>
      </c>
      <c r="C113" s="17" t="s">
        <v>12</v>
      </c>
      <c r="D113" s="17">
        <v>100</v>
      </c>
      <c r="E113" s="17">
        <v>26945</v>
      </c>
      <c r="F113" s="17">
        <v>27001</v>
      </c>
      <c r="G113" s="17" t="s">
        <v>149</v>
      </c>
      <c r="H113" s="15">
        <v>26945</v>
      </c>
      <c r="I113" s="53">
        <v>0</v>
      </c>
    </row>
    <row r="114" s="43" customFormat="1" ht="15" spans="1:9">
      <c r="A114" s="14">
        <v>42726</v>
      </c>
      <c r="B114" s="17" t="s">
        <v>11</v>
      </c>
      <c r="C114" s="17" t="s">
        <v>12</v>
      </c>
      <c r="D114" s="17">
        <v>5000</v>
      </c>
      <c r="E114" s="17">
        <v>173.2</v>
      </c>
      <c r="F114" s="17">
        <v>173.7</v>
      </c>
      <c r="G114" s="17" t="s">
        <v>150</v>
      </c>
      <c r="H114" s="15">
        <v>172.7</v>
      </c>
      <c r="I114" s="53">
        <f t="shared" ref="I114:I119" si="22">(E114-H114)*D114</f>
        <v>2500</v>
      </c>
    </row>
    <row r="115" s="43" customFormat="1" ht="15" spans="1:9">
      <c r="A115" s="20">
        <v>42726</v>
      </c>
      <c r="B115" s="21" t="s">
        <v>31</v>
      </c>
      <c r="C115" s="21" t="s">
        <v>12</v>
      </c>
      <c r="D115" s="21">
        <v>5000</v>
      </c>
      <c r="E115" s="21">
        <v>142.35</v>
      </c>
      <c r="F115" s="21">
        <v>142.85</v>
      </c>
      <c r="G115" s="21" t="s">
        <v>151</v>
      </c>
      <c r="H115" s="16">
        <v>142.85</v>
      </c>
      <c r="I115" s="27">
        <f t="shared" si="22"/>
        <v>-2500</v>
      </c>
    </row>
    <row r="116" s="43" customFormat="1" ht="15" spans="1:9">
      <c r="A116" s="14">
        <v>42726</v>
      </c>
      <c r="B116" s="17" t="s">
        <v>11</v>
      </c>
      <c r="C116" s="17" t="s">
        <v>22</v>
      </c>
      <c r="D116" s="17">
        <v>5000</v>
      </c>
      <c r="E116" s="17">
        <v>173.5</v>
      </c>
      <c r="F116" s="17">
        <v>173</v>
      </c>
      <c r="G116" s="17" t="s">
        <v>152</v>
      </c>
      <c r="H116" s="15">
        <v>174.55</v>
      </c>
      <c r="I116" s="53">
        <f>(H116-E116)*D116</f>
        <v>5250.00000000006</v>
      </c>
    </row>
    <row r="117" s="43" customFormat="1" ht="15" spans="1:9">
      <c r="A117" s="14">
        <v>42726</v>
      </c>
      <c r="B117" s="17" t="s">
        <v>16</v>
      </c>
      <c r="C117" s="17" t="s">
        <v>22</v>
      </c>
      <c r="D117" s="17">
        <v>100</v>
      </c>
      <c r="E117" s="17">
        <v>3565</v>
      </c>
      <c r="F117" s="17">
        <v>3545</v>
      </c>
      <c r="G117" s="17" t="s">
        <v>153</v>
      </c>
      <c r="H117" s="15">
        <v>3570</v>
      </c>
      <c r="I117" s="53">
        <f t="shared" ref="I117:I122" si="23">(H117-E117)*D117</f>
        <v>500</v>
      </c>
    </row>
    <row r="118" s="43" customFormat="1" ht="15" spans="1:9">
      <c r="A118" s="14">
        <v>42726</v>
      </c>
      <c r="B118" s="17" t="s">
        <v>41</v>
      </c>
      <c r="C118" s="17" t="s">
        <v>38</v>
      </c>
      <c r="D118" s="17">
        <v>100</v>
      </c>
      <c r="E118" s="17">
        <v>26960</v>
      </c>
      <c r="F118" s="17">
        <v>27020</v>
      </c>
      <c r="G118" s="17" t="s">
        <v>154</v>
      </c>
      <c r="H118" s="15">
        <v>26915</v>
      </c>
      <c r="I118" s="53">
        <f t="shared" si="22"/>
        <v>4500</v>
      </c>
    </row>
    <row r="119" s="43" customFormat="1" ht="15" spans="1:9">
      <c r="A119" s="14">
        <v>42726</v>
      </c>
      <c r="B119" s="17" t="s">
        <v>59</v>
      </c>
      <c r="C119" s="17" t="s">
        <v>12</v>
      </c>
      <c r="D119" s="17">
        <v>1000</v>
      </c>
      <c r="E119" s="17">
        <v>371</v>
      </c>
      <c r="F119" s="17">
        <v>373</v>
      </c>
      <c r="G119" s="17" t="s">
        <v>155</v>
      </c>
      <c r="H119" s="15">
        <v>371</v>
      </c>
      <c r="I119" s="53">
        <f t="shared" si="22"/>
        <v>0</v>
      </c>
    </row>
    <row r="120" s="43" customFormat="1" ht="15" spans="1:9">
      <c r="A120" s="14">
        <v>42726</v>
      </c>
      <c r="B120" s="17" t="s">
        <v>16</v>
      </c>
      <c r="C120" s="17" t="s">
        <v>22</v>
      </c>
      <c r="D120" s="17">
        <v>100</v>
      </c>
      <c r="E120" s="17">
        <v>3590</v>
      </c>
      <c r="F120" s="17">
        <v>3570</v>
      </c>
      <c r="G120" s="17" t="s">
        <v>156</v>
      </c>
      <c r="H120" s="15">
        <v>3610</v>
      </c>
      <c r="I120" s="53">
        <f t="shared" si="23"/>
        <v>2000</v>
      </c>
    </row>
    <row r="121" s="43" customFormat="1" ht="15" spans="1:9">
      <c r="A121" s="14">
        <v>42726</v>
      </c>
      <c r="B121" s="17" t="s">
        <v>19</v>
      </c>
      <c r="C121" s="17" t="s">
        <v>22</v>
      </c>
      <c r="D121" s="17">
        <v>5000</v>
      </c>
      <c r="E121" s="17">
        <v>143.65</v>
      </c>
      <c r="F121" s="17">
        <v>143.15</v>
      </c>
      <c r="G121" s="17" t="s">
        <v>157</v>
      </c>
      <c r="H121" s="15">
        <v>145</v>
      </c>
      <c r="I121" s="53">
        <f t="shared" si="23"/>
        <v>6749.99999999997</v>
      </c>
    </row>
    <row r="122" s="43" customFormat="1" ht="15" spans="1:9">
      <c r="A122" s="14">
        <v>42727</v>
      </c>
      <c r="B122" s="17" t="s">
        <v>11</v>
      </c>
      <c r="C122" s="17" t="s">
        <v>22</v>
      </c>
      <c r="D122" s="17">
        <v>5000</v>
      </c>
      <c r="E122" s="17">
        <v>177.1</v>
      </c>
      <c r="F122" s="17">
        <v>176.6</v>
      </c>
      <c r="G122" s="17" t="s">
        <v>158</v>
      </c>
      <c r="H122" s="53">
        <v>177.1</v>
      </c>
      <c r="I122" s="53">
        <f t="shared" si="23"/>
        <v>0</v>
      </c>
    </row>
    <row r="123" s="43" customFormat="1" ht="15" spans="1:9">
      <c r="A123" s="14">
        <v>42727</v>
      </c>
      <c r="B123" s="17" t="s">
        <v>19</v>
      </c>
      <c r="C123" s="17" t="s">
        <v>12</v>
      </c>
      <c r="D123" s="17">
        <v>5000</v>
      </c>
      <c r="E123" s="17">
        <v>144</v>
      </c>
      <c r="F123" s="17">
        <v>144.5</v>
      </c>
      <c r="G123" s="17" t="s">
        <v>159</v>
      </c>
      <c r="H123" s="15">
        <v>142.9</v>
      </c>
      <c r="I123" s="53">
        <f t="shared" ref="I123:I126" si="24">(E123-H123)*D123</f>
        <v>5499.99999999997</v>
      </c>
    </row>
    <row r="124" s="43" customFormat="1" ht="15" spans="1:9">
      <c r="A124" s="14">
        <v>42727</v>
      </c>
      <c r="B124" s="17" t="s">
        <v>16</v>
      </c>
      <c r="C124" s="17" t="s">
        <v>12</v>
      </c>
      <c r="D124" s="17">
        <v>100</v>
      </c>
      <c r="E124" s="17">
        <v>3581</v>
      </c>
      <c r="F124" s="17">
        <v>3601</v>
      </c>
      <c r="G124" s="17" t="s">
        <v>160</v>
      </c>
      <c r="H124" s="15">
        <v>3561</v>
      </c>
      <c r="I124" s="53">
        <f t="shared" si="24"/>
        <v>2000</v>
      </c>
    </row>
    <row r="125" s="43" customFormat="1" ht="15" spans="1:9">
      <c r="A125" s="14">
        <v>42727</v>
      </c>
      <c r="B125" s="17" t="s">
        <v>14</v>
      </c>
      <c r="C125" s="17" t="s">
        <v>22</v>
      </c>
      <c r="D125" s="17">
        <v>30</v>
      </c>
      <c r="E125" s="17">
        <v>38700</v>
      </c>
      <c r="F125" s="17">
        <v>38580</v>
      </c>
      <c r="G125" s="17" t="s">
        <v>161</v>
      </c>
      <c r="H125" s="15">
        <v>38700</v>
      </c>
      <c r="I125" s="53">
        <f t="shared" ref="I125:I133" si="25">(H125-E125)*D125</f>
        <v>0</v>
      </c>
    </row>
    <row r="126" s="43" customFormat="1" ht="15" spans="1:9">
      <c r="A126" s="14">
        <v>42727</v>
      </c>
      <c r="B126" s="17" t="s">
        <v>11</v>
      </c>
      <c r="C126" s="17" t="s">
        <v>12</v>
      </c>
      <c r="D126" s="17">
        <v>5000</v>
      </c>
      <c r="E126" s="17">
        <v>175.35</v>
      </c>
      <c r="F126" s="17">
        <v>175.35</v>
      </c>
      <c r="G126" s="17" t="s">
        <v>162</v>
      </c>
      <c r="H126" s="15">
        <v>175.35</v>
      </c>
      <c r="I126" s="53">
        <f t="shared" si="24"/>
        <v>0</v>
      </c>
    </row>
    <row r="127" s="43" customFormat="1" ht="15" spans="1:9">
      <c r="A127" s="20">
        <v>42730</v>
      </c>
      <c r="B127" s="21" t="s">
        <v>11</v>
      </c>
      <c r="C127" s="21" t="s">
        <v>22</v>
      </c>
      <c r="D127" s="21">
        <v>5000</v>
      </c>
      <c r="E127" s="21">
        <v>169.3</v>
      </c>
      <c r="F127" s="21">
        <v>168.8</v>
      </c>
      <c r="G127" s="21" t="s">
        <v>163</v>
      </c>
      <c r="H127" s="16">
        <v>168.8</v>
      </c>
      <c r="I127" s="27">
        <f t="shared" si="25"/>
        <v>-2500</v>
      </c>
    </row>
    <row r="128" s="43" customFormat="1" ht="15" spans="1:9">
      <c r="A128" s="14">
        <v>42730</v>
      </c>
      <c r="B128" s="17" t="s">
        <v>164</v>
      </c>
      <c r="C128" s="17" t="s">
        <v>22</v>
      </c>
      <c r="D128" s="17">
        <v>5000</v>
      </c>
      <c r="E128" s="17">
        <v>135.7</v>
      </c>
      <c r="F128" s="17">
        <v>135.2</v>
      </c>
      <c r="G128" s="17" t="s">
        <v>165</v>
      </c>
      <c r="H128" s="15">
        <v>136.2</v>
      </c>
      <c r="I128" s="53">
        <f t="shared" si="25"/>
        <v>2500</v>
      </c>
    </row>
    <row r="129" s="43" customFormat="1" ht="15" spans="1:9">
      <c r="A129" s="14">
        <v>42731</v>
      </c>
      <c r="B129" s="17" t="s">
        <v>48</v>
      </c>
      <c r="C129" s="17" t="s">
        <v>22</v>
      </c>
      <c r="D129" s="17">
        <v>5000</v>
      </c>
      <c r="E129" s="17">
        <v>171.7</v>
      </c>
      <c r="F129" s="17">
        <v>171.2</v>
      </c>
      <c r="G129" s="17" t="s">
        <v>166</v>
      </c>
      <c r="H129" s="15">
        <v>171.7</v>
      </c>
      <c r="I129" s="53">
        <f t="shared" si="25"/>
        <v>0</v>
      </c>
    </row>
    <row r="130" s="43" customFormat="1" ht="15" spans="1:9">
      <c r="A130" s="14">
        <v>42731</v>
      </c>
      <c r="B130" s="17" t="s">
        <v>41</v>
      </c>
      <c r="C130" s="17" t="s">
        <v>22</v>
      </c>
      <c r="D130" s="17">
        <v>100</v>
      </c>
      <c r="E130" s="17">
        <v>27147</v>
      </c>
      <c r="F130" s="17">
        <v>27097</v>
      </c>
      <c r="G130" s="17" t="s">
        <v>167</v>
      </c>
      <c r="H130" s="15">
        <v>27267</v>
      </c>
      <c r="I130" s="53">
        <f t="shared" si="25"/>
        <v>12000</v>
      </c>
    </row>
    <row r="131" s="43" customFormat="1" ht="15" spans="1:9">
      <c r="A131" s="20">
        <v>42731</v>
      </c>
      <c r="B131" s="21" t="s">
        <v>19</v>
      </c>
      <c r="C131" s="21" t="s">
        <v>22</v>
      </c>
      <c r="D131" s="21">
        <v>5000</v>
      </c>
      <c r="E131" s="21">
        <v>138.8</v>
      </c>
      <c r="F131" s="21">
        <v>138.3</v>
      </c>
      <c r="G131" s="21" t="s">
        <v>168</v>
      </c>
      <c r="H131" s="16">
        <v>138.6</v>
      </c>
      <c r="I131" s="27">
        <f t="shared" si="25"/>
        <v>-1000.00000000009</v>
      </c>
    </row>
    <row r="132" s="43" customFormat="1" ht="15" spans="1:9">
      <c r="A132" s="14">
        <v>42731</v>
      </c>
      <c r="B132" s="17" t="s">
        <v>21</v>
      </c>
      <c r="C132" s="17" t="s">
        <v>22</v>
      </c>
      <c r="D132" s="17">
        <v>1250</v>
      </c>
      <c r="E132" s="17">
        <v>256.3</v>
      </c>
      <c r="F132" s="17">
        <v>254.9</v>
      </c>
      <c r="G132" s="17" t="s">
        <v>169</v>
      </c>
      <c r="H132" s="15">
        <v>256.3</v>
      </c>
      <c r="I132" s="53">
        <f t="shared" si="25"/>
        <v>0</v>
      </c>
    </row>
    <row r="133" s="43" customFormat="1" ht="15" spans="1:9">
      <c r="A133" s="14">
        <v>42731</v>
      </c>
      <c r="B133" s="17" t="s">
        <v>59</v>
      </c>
      <c r="C133" s="17" t="s">
        <v>36</v>
      </c>
      <c r="D133" s="17">
        <v>1000</v>
      </c>
      <c r="E133" s="17">
        <v>373</v>
      </c>
      <c r="F133" s="17">
        <v>371</v>
      </c>
      <c r="G133" s="17" t="s">
        <v>170</v>
      </c>
      <c r="H133" s="15">
        <v>379</v>
      </c>
      <c r="I133" s="53">
        <f t="shared" si="25"/>
        <v>6000</v>
      </c>
    </row>
    <row r="134" s="43" customFormat="1" ht="15" spans="1:9">
      <c r="A134" s="14">
        <v>42732</v>
      </c>
      <c r="B134" s="17" t="s">
        <v>14</v>
      </c>
      <c r="C134" s="17" t="s">
        <v>12</v>
      </c>
      <c r="D134" s="17">
        <v>30</v>
      </c>
      <c r="E134" s="17">
        <v>39415</v>
      </c>
      <c r="F134" s="17">
        <v>39615</v>
      </c>
      <c r="G134" s="17" t="s">
        <v>171</v>
      </c>
      <c r="H134" s="15">
        <v>39140</v>
      </c>
      <c r="I134" s="53">
        <f t="shared" ref="I134:I137" si="26">(E134-H134)*D134</f>
        <v>8250</v>
      </c>
    </row>
    <row r="135" s="43" customFormat="1" ht="15" spans="1:9">
      <c r="A135" s="14">
        <v>42732</v>
      </c>
      <c r="B135" s="17" t="s">
        <v>16</v>
      </c>
      <c r="C135" s="17" t="s">
        <v>22</v>
      </c>
      <c r="D135" s="17">
        <v>100</v>
      </c>
      <c r="E135" s="17">
        <v>3678</v>
      </c>
      <c r="F135" s="17">
        <v>3658</v>
      </c>
      <c r="G135" s="17" t="s">
        <v>172</v>
      </c>
      <c r="H135" s="15">
        <v>3698</v>
      </c>
      <c r="I135" s="53">
        <f>(H135-E135)*D135</f>
        <v>2000</v>
      </c>
    </row>
    <row r="136" s="43" customFormat="1" ht="15" spans="1:9">
      <c r="A136" s="14">
        <v>42732</v>
      </c>
      <c r="B136" s="17" t="s">
        <v>19</v>
      </c>
      <c r="C136" s="17" t="s">
        <v>12</v>
      </c>
      <c r="D136" s="17">
        <v>5000</v>
      </c>
      <c r="E136" s="17">
        <v>138.2</v>
      </c>
      <c r="F136" s="17">
        <v>138.7</v>
      </c>
      <c r="G136" s="17" t="s">
        <v>173</v>
      </c>
      <c r="H136" s="15">
        <v>138.2</v>
      </c>
      <c r="I136" s="53">
        <f t="shared" si="26"/>
        <v>0</v>
      </c>
    </row>
    <row r="137" s="43" customFormat="1" ht="15" spans="1:9">
      <c r="A137" s="14">
        <v>42732</v>
      </c>
      <c r="B137" s="17" t="s">
        <v>48</v>
      </c>
      <c r="C137" s="17" t="s">
        <v>38</v>
      </c>
      <c r="D137" s="17">
        <v>5000</v>
      </c>
      <c r="E137" s="17">
        <v>172.45</v>
      </c>
      <c r="F137" s="17">
        <v>172.95</v>
      </c>
      <c r="G137" s="17" t="s">
        <v>174</v>
      </c>
      <c r="H137" s="15">
        <v>171.95</v>
      </c>
      <c r="I137" s="53">
        <f t="shared" si="26"/>
        <v>2500</v>
      </c>
    </row>
    <row r="138" s="43" customFormat="1" ht="15" spans="1:9">
      <c r="A138" s="20">
        <v>42732</v>
      </c>
      <c r="B138" s="21" t="s">
        <v>11</v>
      </c>
      <c r="C138" s="21" t="s">
        <v>22</v>
      </c>
      <c r="D138" s="21">
        <v>5000</v>
      </c>
      <c r="E138" s="21">
        <v>175</v>
      </c>
      <c r="F138" s="21">
        <v>174.5</v>
      </c>
      <c r="G138" s="21" t="s">
        <v>175</v>
      </c>
      <c r="H138" s="16">
        <v>174.5</v>
      </c>
      <c r="I138" s="27">
        <f>(H138-E138)*D138</f>
        <v>-2500</v>
      </c>
    </row>
    <row r="139" s="43" customFormat="1" ht="15" spans="1:9">
      <c r="A139" s="14">
        <v>42732</v>
      </c>
      <c r="B139" s="17" t="s">
        <v>31</v>
      </c>
      <c r="C139" s="17" t="s">
        <v>12</v>
      </c>
      <c r="D139" s="17">
        <v>5000</v>
      </c>
      <c r="E139" s="17">
        <v>140.35</v>
      </c>
      <c r="F139" s="17">
        <v>140.85</v>
      </c>
      <c r="G139" s="17" t="s">
        <v>176</v>
      </c>
      <c r="H139" s="15">
        <v>139.3</v>
      </c>
      <c r="I139" s="53">
        <f t="shared" ref="I139:I143" si="27">(E139-H139)*D139</f>
        <v>5249.99999999991</v>
      </c>
    </row>
    <row r="140" s="43" customFormat="1" ht="15" spans="1:9">
      <c r="A140" s="14">
        <v>42733</v>
      </c>
      <c r="B140" s="17" t="s">
        <v>41</v>
      </c>
      <c r="C140" s="17" t="s">
        <v>12</v>
      </c>
      <c r="D140" s="17">
        <v>100</v>
      </c>
      <c r="E140" s="17">
        <v>27418</v>
      </c>
      <c r="F140" s="17">
        <v>27468</v>
      </c>
      <c r="G140" s="17" t="s">
        <v>177</v>
      </c>
      <c r="H140" s="15">
        <v>27418</v>
      </c>
      <c r="I140" s="53">
        <f t="shared" si="27"/>
        <v>0</v>
      </c>
    </row>
    <row r="141" s="43" customFormat="1" ht="15" spans="1:9">
      <c r="A141" s="14">
        <v>42733</v>
      </c>
      <c r="B141" s="17" t="s">
        <v>11</v>
      </c>
      <c r="C141" s="17" t="s">
        <v>22</v>
      </c>
      <c r="D141" s="17">
        <v>5000</v>
      </c>
      <c r="E141" s="17">
        <v>175.15</v>
      </c>
      <c r="F141" s="17">
        <v>174.65</v>
      </c>
      <c r="G141" s="17" t="s">
        <v>178</v>
      </c>
      <c r="H141" s="15">
        <v>175.15</v>
      </c>
      <c r="I141" s="53">
        <f t="shared" ref="I141:I145" si="28">(H141-E141)*D141</f>
        <v>0</v>
      </c>
    </row>
    <row r="142" s="43" customFormat="1" ht="15" spans="1:9">
      <c r="A142" s="14">
        <v>42733</v>
      </c>
      <c r="B142" s="17" t="s">
        <v>76</v>
      </c>
      <c r="C142" s="17" t="s">
        <v>12</v>
      </c>
      <c r="D142" s="17">
        <v>5000</v>
      </c>
      <c r="E142" s="17">
        <v>116.95</v>
      </c>
      <c r="F142" s="17">
        <v>117.45</v>
      </c>
      <c r="G142" s="17" t="s">
        <v>179</v>
      </c>
      <c r="H142" s="15">
        <v>115.85</v>
      </c>
      <c r="I142" s="53">
        <f t="shared" ref="I142:I147" si="29">(E142-H142)*D142</f>
        <v>5500.00000000004</v>
      </c>
    </row>
    <row r="143" s="43" customFormat="1" ht="15" spans="1:9">
      <c r="A143" s="14">
        <v>42733</v>
      </c>
      <c r="B143" s="17" t="s">
        <v>14</v>
      </c>
      <c r="C143" s="17" t="s">
        <v>12</v>
      </c>
      <c r="D143" s="17">
        <v>30</v>
      </c>
      <c r="E143" s="17">
        <v>39775</v>
      </c>
      <c r="F143" s="17">
        <v>39961</v>
      </c>
      <c r="G143" s="17" t="s">
        <v>180</v>
      </c>
      <c r="H143" s="15">
        <v>39450</v>
      </c>
      <c r="I143" s="53">
        <f t="shared" si="27"/>
        <v>9750</v>
      </c>
    </row>
    <row r="144" s="43" customFormat="1" ht="15" spans="1:9">
      <c r="A144" s="20">
        <v>42733</v>
      </c>
      <c r="B144" s="21" t="s">
        <v>21</v>
      </c>
      <c r="C144" s="21" t="s">
        <v>22</v>
      </c>
      <c r="D144" s="21">
        <v>1250</v>
      </c>
      <c r="E144" s="21">
        <v>263</v>
      </c>
      <c r="F144" s="21">
        <v>261</v>
      </c>
      <c r="G144" s="21" t="s">
        <v>181</v>
      </c>
      <c r="H144" s="16">
        <v>262</v>
      </c>
      <c r="I144" s="27">
        <f t="shared" si="28"/>
        <v>-1250</v>
      </c>
    </row>
    <row r="145" s="43" customFormat="1" ht="15" spans="1:9">
      <c r="A145" s="14">
        <v>42733</v>
      </c>
      <c r="B145" s="17" t="s">
        <v>16</v>
      </c>
      <c r="C145" s="17" t="s">
        <v>22</v>
      </c>
      <c r="D145" s="17">
        <v>100</v>
      </c>
      <c r="E145" s="17">
        <v>3675</v>
      </c>
      <c r="F145" s="17">
        <v>3660</v>
      </c>
      <c r="G145" s="17" t="s">
        <v>182</v>
      </c>
      <c r="H145" s="15">
        <v>3695</v>
      </c>
      <c r="I145" s="53">
        <f t="shared" si="28"/>
        <v>2000</v>
      </c>
    </row>
    <row r="146" s="43" customFormat="1" ht="15" spans="1:9">
      <c r="A146" s="14">
        <v>42733</v>
      </c>
      <c r="B146" s="17" t="s">
        <v>19</v>
      </c>
      <c r="C146" s="17" t="s">
        <v>12</v>
      </c>
      <c r="D146" s="17">
        <v>5000</v>
      </c>
      <c r="E146" s="17">
        <v>138</v>
      </c>
      <c r="F146" s="17">
        <v>138.5</v>
      </c>
      <c r="G146" s="17" t="s">
        <v>183</v>
      </c>
      <c r="H146" s="15">
        <v>136.7</v>
      </c>
      <c r="I146" s="53">
        <f t="shared" si="29"/>
        <v>6500.00000000006</v>
      </c>
    </row>
    <row r="147" s="43" customFormat="1" ht="15" spans="1:9">
      <c r="A147" s="14">
        <v>42733</v>
      </c>
      <c r="B147" s="17" t="s">
        <v>11</v>
      </c>
      <c r="C147" s="17" t="s">
        <v>12</v>
      </c>
      <c r="D147" s="17">
        <v>5000</v>
      </c>
      <c r="E147" s="17">
        <v>173.45</v>
      </c>
      <c r="F147" s="17">
        <v>175.95</v>
      </c>
      <c r="G147" s="17" t="s">
        <v>184</v>
      </c>
      <c r="H147" s="15">
        <v>173.45</v>
      </c>
      <c r="I147" s="53">
        <f t="shared" si="29"/>
        <v>0</v>
      </c>
    </row>
    <row r="148" s="43" customFormat="1" ht="15" spans="1:9">
      <c r="A148" s="14"/>
      <c r="B148" s="17"/>
      <c r="C148" s="17"/>
      <c r="D148" s="17"/>
      <c r="E148" s="17"/>
      <c r="F148" s="17"/>
      <c r="G148" s="17"/>
      <c r="H148" s="15"/>
      <c r="I148" s="53"/>
    </row>
    <row r="149" s="43" customFormat="1" ht="15" spans="1:9">
      <c r="A149" s="14"/>
      <c r="B149" s="17"/>
      <c r="C149" s="17"/>
      <c r="D149" s="17"/>
      <c r="E149" s="17"/>
      <c r="F149" s="17"/>
      <c r="G149" s="17"/>
      <c r="H149" s="15"/>
      <c r="I149" s="53"/>
    </row>
    <row r="150" s="43" customFormat="1" ht="15" spans="1:9">
      <c r="A150" s="14"/>
      <c r="B150" s="17"/>
      <c r="C150" s="17"/>
      <c r="D150" s="17"/>
      <c r="E150" s="17"/>
      <c r="F150" s="17"/>
      <c r="G150" s="17"/>
      <c r="H150" s="15"/>
      <c r="I150" s="53"/>
    </row>
    <row r="151" s="43" customFormat="1" ht="15" spans="1:9">
      <c r="A151" s="14"/>
      <c r="B151" s="17"/>
      <c r="C151" s="17"/>
      <c r="D151" s="17"/>
      <c r="E151" s="17"/>
      <c r="F151" s="17"/>
      <c r="G151" s="17"/>
      <c r="H151" s="15"/>
      <c r="I151" s="53"/>
    </row>
    <row r="152" s="42" customFormat="1" ht="15" spans="1:9">
      <c r="A152" s="14"/>
      <c r="B152" s="17"/>
      <c r="C152" s="17"/>
      <c r="D152" s="17"/>
      <c r="E152" s="17"/>
      <c r="F152" s="17"/>
      <c r="G152" s="17"/>
      <c r="H152" s="15"/>
      <c r="I152" s="53"/>
    </row>
    <row r="153" s="42" customFormat="1" ht="15" spans="7:9">
      <c r="G153" s="32" t="s">
        <v>185</v>
      </c>
      <c r="H153" s="32"/>
      <c r="I153" s="39">
        <f>SUM(I4:I152)</f>
        <v>331050</v>
      </c>
    </row>
    <row r="154" s="42" customFormat="1" spans="7:9">
      <c r="G154" s="33"/>
      <c r="H154" s="33"/>
      <c r="I154" s="40"/>
    </row>
    <row r="155" s="42" customFormat="1" ht="15" spans="7:9">
      <c r="G155" s="32" t="s">
        <v>186</v>
      </c>
      <c r="H155" s="32"/>
      <c r="I155" s="41">
        <f>116/144</f>
        <v>0.805555555555556</v>
      </c>
    </row>
    <row r="156" s="42" customFormat="1"/>
    <row r="157" s="42" customFormat="1"/>
    <row r="158" s="42" customFormat="1"/>
    <row r="159" s="42" customFormat="1"/>
    <row r="160" s="42" customFormat="1"/>
    <row r="161" s="42" customFormat="1"/>
    <row r="162" s="42" customFormat="1"/>
    <row r="163" s="42" customFormat="1"/>
    <row r="164" s="42" customFormat="1"/>
    <row r="165" s="42" customFormat="1"/>
    <row r="166" s="42" customFormat="1"/>
    <row r="167" s="42" customFormat="1"/>
    <row r="168" s="42" customFormat="1"/>
    <row r="169" s="42" customFormat="1"/>
    <row r="170" s="42" customFormat="1"/>
    <row r="171" s="42" customFormat="1"/>
    <row r="172" s="42" customFormat="1"/>
    <row r="173" s="42" customFormat="1"/>
    <row r="174" s="42" customFormat="1"/>
    <row r="175" s="43" customFormat="1" spans="1:9">
      <c r="A175" s="54"/>
      <c r="B175" s="54"/>
      <c r="C175" s="54"/>
      <c r="D175" s="54"/>
      <c r="E175" s="54"/>
      <c r="F175" s="54"/>
      <c r="G175" s="54"/>
      <c r="H175" s="54"/>
      <c r="I175" s="54"/>
    </row>
    <row r="176" s="43" customFormat="1" spans="1:9">
      <c r="A176" s="55"/>
      <c r="B176" s="55"/>
      <c r="C176" s="55"/>
      <c r="D176" s="55"/>
      <c r="E176" s="55"/>
      <c r="F176" s="55"/>
      <c r="G176" s="55"/>
      <c r="H176" s="55"/>
      <c r="I176" s="55"/>
    </row>
    <row r="177" s="43" customFormat="1" spans="1:9">
      <c r="A177" s="55"/>
      <c r="B177" s="55"/>
      <c r="C177" s="55"/>
      <c r="D177" s="55"/>
      <c r="E177" s="55"/>
      <c r="F177" s="55"/>
      <c r="G177" s="55"/>
      <c r="H177" s="55"/>
      <c r="I177" s="55"/>
    </row>
    <row r="178" s="43" customFormat="1" spans="1:9">
      <c r="A178" s="55"/>
      <c r="B178" s="55"/>
      <c r="C178" s="55"/>
      <c r="D178" s="55"/>
      <c r="E178" s="55"/>
      <c r="F178" s="55"/>
      <c r="G178" s="55"/>
      <c r="H178" s="55"/>
      <c r="I178" s="55"/>
    </row>
    <row r="179" s="43" customFormat="1" spans="1:9">
      <c r="A179" s="55"/>
      <c r="B179" s="55"/>
      <c r="C179" s="55"/>
      <c r="D179" s="55"/>
      <c r="E179" s="55"/>
      <c r="F179" s="55"/>
      <c r="G179" s="55"/>
      <c r="H179" s="55"/>
      <c r="I179" s="55"/>
    </row>
    <row r="180" s="43" customFormat="1" spans="1:9">
      <c r="A180" s="55"/>
      <c r="B180" s="55"/>
      <c r="C180" s="55"/>
      <c r="D180" s="55"/>
      <c r="E180" s="55"/>
      <c r="F180" s="55"/>
      <c r="G180" s="55"/>
      <c r="H180" s="55"/>
      <c r="I180" s="55"/>
    </row>
    <row r="181" s="43" customFormat="1" spans="1:9">
      <c r="A181" s="55"/>
      <c r="B181" s="55"/>
      <c r="C181" s="55"/>
      <c r="D181" s="55"/>
      <c r="E181" s="55"/>
      <c r="F181" s="55"/>
      <c r="G181" s="55"/>
      <c r="H181" s="55"/>
      <c r="I181" s="55"/>
    </row>
    <row r="182" s="43" customFormat="1" spans="1:9">
      <c r="A182" s="55"/>
      <c r="B182" s="55"/>
      <c r="C182" s="55"/>
      <c r="D182" s="55"/>
      <c r="E182" s="55"/>
      <c r="F182" s="55"/>
      <c r="G182" s="55"/>
      <c r="H182" s="55"/>
      <c r="I182" s="55"/>
    </row>
  </sheetData>
  <mergeCells count="4">
    <mergeCell ref="A1:I1"/>
    <mergeCell ref="A2:I2"/>
    <mergeCell ref="G153:H153"/>
    <mergeCell ref="G155:H155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01"/>
  <sheetViews>
    <sheetView topLeftCell="A151" workbookViewId="0">
      <selection activeCell="K154" sqref="K154"/>
    </sheetView>
  </sheetViews>
  <sheetFormatPr defaultColWidth="9" defaultRowHeight="14.25"/>
  <cols>
    <col min="1" max="1" width="10.425" style="43" customWidth="1"/>
    <col min="2" max="2" width="19.2833333333333" style="43" customWidth="1"/>
    <col min="3" max="3" width="9" style="43"/>
    <col min="4" max="4" width="10.2833333333333" style="43" customWidth="1"/>
    <col min="5" max="5" width="13.2833333333333" style="43" customWidth="1"/>
    <col min="6" max="6" width="11.2833333333333" style="43" customWidth="1"/>
    <col min="7" max="7" width="20.8583333333333" style="43" customWidth="1"/>
    <col min="8" max="8" width="11.8583333333333" style="43" customWidth="1"/>
    <col min="9" max="9" width="13.7083333333333" style="43" customWidth="1"/>
    <col min="10" max="16384" width="9" style="43"/>
  </cols>
  <sheetData>
    <row r="1" s="43" customFormat="1" ht="22.5" spans="1:9">
      <c r="A1" s="6" t="s">
        <v>0</v>
      </c>
      <c r="B1" s="7"/>
      <c r="C1" s="7"/>
      <c r="D1" s="7"/>
      <c r="E1" s="7"/>
      <c r="F1" s="7"/>
      <c r="G1" s="7"/>
      <c r="H1" s="7"/>
      <c r="I1" s="24"/>
    </row>
    <row r="2" s="43" customFormat="1" ht="15" spans="1:9">
      <c r="A2" s="8" t="s">
        <v>187</v>
      </c>
      <c r="B2" s="9"/>
      <c r="C2" s="9"/>
      <c r="D2" s="9"/>
      <c r="E2" s="9"/>
      <c r="F2" s="9"/>
      <c r="G2" s="9"/>
      <c r="H2" s="9"/>
      <c r="I2" s="25"/>
    </row>
    <row r="3" s="43" customFormat="1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6" t="s">
        <v>10</v>
      </c>
    </row>
    <row r="4" s="43" customFormat="1" spans="1:9">
      <c r="A4" s="57">
        <v>42676</v>
      </c>
      <c r="B4" s="58" t="s">
        <v>19</v>
      </c>
      <c r="C4" s="58" t="s">
        <v>12</v>
      </c>
      <c r="D4" s="58">
        <v>5000</v>
      </c>
      <c r="E4" s="58">
        <v>136.75</v>
      </c>
      <c r="F4" s="58">
        <v>137.25</v>
      </c>
      <c r="G4" s="58" t="s">
        <v>188</v>
      </c>
      <c r="H4" s="58">
        <v>136.75</v>
      </c>
      <c r="I4" s="53">
        <f t="shared" ref="I4:I8" si="0">(E4-H4)*D4</f>
        <v>0</v>
      </c>
    </row>
    <row r="5" s="43" customFormat="1" spans="1:9">
      <c r="A5" s="57">
        <v>42676</v>
      </c>
      <c r="B5" s="15" t="s">
        <v>14</v>
      </c>
      <c r="C5" s="58" t="s">
        <v>22</v>
      </c>
      <c r="D5" s="15">
        <v>30</v>
      </c>
      <c r="E5" s="15">
        <v>43760</v>
      </c>
      <c r="F5" s="15">
        <v>43610</v>
      </c>
      <c r="G5" s="15" t="s">
        <v>189</v>
      </c>
      <c r="H5" s="15">
        <v>43760</v>
      </c>
      <c r="I5" s="53">
        <f>(H5-E5)*D5</f>
        <v>0</v>
      </c>
    </row>
    <row r="6" s="43" customFormat="1" spans="1:9">
      <c r="A6" s="57">
        <v>42676</v>
      </c>
      <c r="B6" s="15" t="s">
        <v>21</v>
      </c>
      <c r="C6" s="58" t="s">
        <v>12</v>
      </c>
      <c r="D6" s="15">
        <v>1250</v>
      </c>
      <c r="E6" s="15">
        <v>189.5</v>
      </c>
      <c r="F6" s="15">
        <v>189.5</v>
      </c>
      <c r="G6" s="15" t="s">
        <v>190</v>
      </c>
      <c r="H6" s="15">
        <v>187.5</v>
      </c>
      <c r="I6" s="53">
        <f t="shared" si="0"/>
        <v>2500</v>
      </c>
    </row>
    <row r="7" s="43" customFormat="1" spans="1:9">
      <c r="A7" s="57">
        <v>42676</v>
      </c>
      <c r="B7" s="15" t="s">
        <v>76</v>
      </c>
      <c r="C7" s="58" t="s">
        <v>12</v>
      </c>
      <c r="D7" s="15">
        <v>5000</v>
      </c>
      <c r="E7" s="15">
        <v>114.4</v>
      </c>
      <c r="F7" s="15">
        <v>114.9</v>
      </c>
      <c r="G7" s="15" t="s">
        <v>191</v>
      </c>
      <c r="H7" s="15">
        <v>113.9</v>
      </c>
      <c r="I7" s="53">
        <f t="shared" si="0"/>
        <v>2500</v>
      </c>
    </row>
    <row r="8" s="43" customFormat="1" spans="1:9">
      <c r="A8" s="57">
        <v>42676</v>
      </c>
      <c r="B8" s="15" t="s">
        <v>31</v>
      </c>
      <c r="C8" s="58" t="s">
        <v>12</v>
      </c>
      <c r="D8" s="15">
        <v>5000</v>
      </c>
      <c r="E8" s="15">
        <v>137.15</v>
      </c>
      <c r="F8" s="15">
        <v>137.7</v>
      </c>
      <c r="G8" s="15" t="s">
        <v>192</v>
      </c>
      <c r="H8" s="15">
        <v>137.15</v>
      </c>
      <c r="I8" s="53">
        <f t="shared" si="0"/>
        <v>0</v>
      </c>
    </row>
    <row r="9" s="43" customFormat="1" spans="1:9">
      <c r="A9" s="12">
        <v>42676</v>
      </c>
      <c r="B9" s="16" t="s">
        <v>14</v>
      </c>
      <c r="C9" s="13" t="s">
        <v>22</v>
      </c>
      <c r="D9" s="16">
        <v>30</v>
      </c>
      <c r="E9" s="16">
        <v>43895</v>
      </c>
      <c r="F9" s="16">
        <v>43695</v>
      </c>
      <c r="G9" s="16" t="s">
        <v>193</v>
      </c>
      <c r="H9" s="16">
        <v>43890</v>
      </c>
      <c r="I9" s="27">
        <f t="shared" ref="I9:I13" si="1">(H9-E9)*D9</f>
        <v>-150</v>
      </c>
    </row>
    <row r="10" s="43" customFormat="1" spans="1:9">
      <c r="A10" s="57">
        <v>42676</v>
      </c>
      <c r="B10" s="15" t="s">
        <v>109</v>
      </c>
      <c r="C10" s="58" t="s">
        <v>12</v>
      </c>
      <c r="D10" s="15">
        <v>100</v>
      </c>
      <c r="E10" s="15">
        <v>30510</v>
      </c>
      <c r="F10" s="15">
        <v>30555</v>
      </c>
      <c r="G10" s="15" t="s">
        <v>194</v>
      </c>
      <c r="H10" s="15">
        <v>30455</v>
      </c>
      <c r="I10" s="53">
        <f>(E10-H10)*D10</f>
        <v>5500</v>
      </c>
    </row>
    <row r="11" s="43" customFormat="1" spans="1:9">
      <c r="A11" s="57">
        <v>42676</v>
      </c>
      <c r="B11" s="15" t="s">
        <v>29</v>
      </c>
      <c r="C11" s="58" t="s">
        <v>38</v>
      </c>
      <c r="D11" s="58">
        <v>100</v>
      </c>
      <c r="E11" s="15">
        <v>3077</v>
      </c>
      <c r="F11" s="15">
        <v>3001</v>
      </c>
      <c r="G11" s="15" t="s">
        <v>195</v>
      </c>
      <c r="H11" s="15">
        <v>3037</v>
      </c>
      <c r="I11" s="53">
        <f>(E11-H11)*D11</f>
        <v>4000</v>
      </c>
    </row>
    <row r="12" s="43" customFormat="1" spans="1:9">
      <c r="A12" s="57">
        <v>42677</v>
      </c>
      <c r="B12" s="15" t="s">
        <v>11</v>
      </c>
      <c r="C12" s="58" t="s">
        <v>22</v>
      </c>
      <c r="D12" s="58">
        <v>5000</v>
      </c>
      <c r="E12" s="15">
        <v>162.5</v>
      </c>
      <c r="F12" s="15">
        <v>162</v>
      </c>
      <c r="G12" s="15" t="s">
        <v>196</v>
      </c>
      <c r="H12" s="15">
        <v>163.6</v>
      </c>
      <c r="I12" s="53">
        <f t="shared" si="1"/>
        <v>5499.99999999997</v>
      </c>
    </row>
    <row r="13" s="43" customFormat="1" spans="1:9">
      <c r="A13" s="57">
        <v>42677</v>
      </c>
      <c r="B13" s="15" t="s">
        <v>41</v>
      </c>
      <c r="C13" s="15" t="s">
        <v>22</v>
      </c>
      <c r="D13" s="15">
        <v>100</v>
      </c>
      <c r="E13" s="15">
        <v>30500</v>
      </c>
      <c r="F13" s="15">
        <v>30449</v>
      </c>
      <c r="G13" s="15" t="s">
        <v>197</v>
      </c>
      <c r="H13" s="15">
        <v>30500</v>
      </c>
      <c r="I13" s="53">
        <f t="shared" si="1"/>
        <v>0</v>
      </c>
    </row>
    <row r="14" s="43" customFormat="1" spans="1:9">
      <c r="A14" s="57">
        <v>42677</v>
      </c>
      <c r="B14" s="15" t="s">
        <v>29</v>
      </c>
      <c r="C14" s="15" t="s">
        <v>12</v>
      </c>
      <c r="D14" s="15">
        <v>100</v>
      </c>
      <c r="E14" s="15">
        <v>3055</v>
      </c>
      <c r="F14" s="15">
        <v>3076</v>
      </c>
      <c r="G14" s="15" t="s">
        <v>198</v>
      </c>
      <c r="H14" s="15">
        <v>3040</v>
      </c>
      <c r="I14" s="53">
        <f t="shared" ref="I14:I20" si="2">(E14-H14)*D14</f>
        <v>1500</v>
      </c>
    </row>
    <row r="15" s="43" customFormat="1" spans="1:9">
      <c r="A15" s="57">
        <v>42677</v>
      </c>
      <c r="B15" s="15" t="s">
        <v>11</v>
      </c>
      <c r="C15" s="15" t="s">
        <v>22</v>
      </c>
      <c r="D15" s="15">
        <v>5000</v>
      </c>
      <c r="E15" s="15">
        <v>163.35</v>
      </c>
      <c r="F15" s="15">
        <v>162.85</v>
      </c>
      <c r="G15" s="15" t="s">
        <v>199</v>
      </c>
      <c r="H15" s="15">
        <v>163.8</v>
      </c>
      <c r="I15" s="53">
        <f>(H15-E15)*D15</f>
        <v>2250.00000000009</v>
      </c>
    </row>
    <row r="16" s="43" customFormat="1" spans="1:9">
      <c r="A16" s="57">
        <v>42677</v>
      </c>
      <c r="B16" s="15" t="s">
        <v>14</v>
      </c>
      <c r="C16" s="15" t="s">
        <v>12</v>
      </c>
      <c r="D16" s="15">
        <v>30</v>
      </c>
      <c r="E16" s="15">
        <v>43210</v>
      </c>
      <c r="F16" s="15">
        <v>43410</v>
      </c>
      <c r="G16" s="15" t="s">
        <v>200</v>
      </c>
      <c r="H16" s="15">
        <v>42750</v>
      </c>
      <c r="I16" s="53">
        <f t="shared" si="2"/>
        <v>13800</v>
      </c>
    </row>
    <row r="17" s="43" customFormat="1" spans="1:9">
      <c r="A17" s="12">
        <v>42677</v>
      </c>
      <c r="B17" s="16" t="s">
        <v>76</v>
      </c>
      <c r="C17" s="16" t="s">
        <v>12</v>
      </c>
      <c r="D17" s="16">
        <v>5000</v>
      </c>
      <c r="E17" s="16">
        <v>115</v>
      </c>
      <c r="F17" s="16">
        <v>115.5</v>
      </c>
      <c r="G17" s="16" t="s">
        <v>201</v>
      </c>
      <c r="H17" s="16">
        <v>115.5</v>
      </c>
      <c r="I17" s="27">
        <f t="shared" si="2"/>
        <v>-2500</v>
      </c>
    </row>
    <row r="18" s="43" customFormat="1" spans="1:9">
      <c r="A18" s="12">
        <v>42677</v>
      </c>
      <c r="B18" s="16" t="s">
        <v>21</v>
      </c>
      <c r="C18" s="16" t="s">
        <v>12</v>
      </c>
      <c r="D18" s="16">
        <v>1250</v>
      </c>
      <c r="E18" s="16">
        <v>183</v>
      </c>
      <c r="F18" s="16">
        <v>185</v>
      </c>
      <c r="G18" s="16" t="s">
        <v>202</v>
      </c>
      <c r="H18" s="16">
        <v>185</v>
      </c>
      <c r="I18" s="27">
        <f t="shared" si="2"/>
        <v>-2500</v>
      </c>
    </row>
    <row r="19" s="43" customFormat="1" spans="1:9">
      <c r="A19" s="57">
        <v>42677</v>
      </c>
      <c r="B19" s="15" t="s">
        <v>16</v>
      </c>
      <c r="C19" s="15" t="s">
        <v>12</v>
      </c>
      <c r="D19" s="15">
        <v>100</v>
      </c>
      <c r="E19" s="15">
        <v>3060</v>
      </c>
      <c r="F19" s="15">
        <v>3085</v>
      </c>
      <c r="G19" s="15" t="s">
        <v>203</v>
      </c>
      <c r="H19" s="15">
        <v>3010</v>
      </c>
      <c r="I19" s="53">
        <f t="shared" si="2"/>
        <v>5000</v>
      </c>
    </row>
    <row r="20" s="43" customFormat="1" spans="1:9">
      <c r="A20" s="57">
        <v>42677</v>
      </c>
      <c r="B20" s="15" t="s">
        <v>14</v>
      </c>
      <c r="C20" s="15" t="s">
        <v>38</v>
      </c>
      <c r="D20" s="15">
        <v>30</v>
      </c>
      <c r="E20" s="15">
        <v>42970</v>
      </c>
      <c r="F20" s="15">
        <v>43170</v>
      </c>
      <c r="G20" s="15" t="s">
        <v>204</v>
      </c>
      <c r="H20" s="15">
        <v>42970</v>
      </c>
      <c r="I20" s="53">
        <f t="shared" si="2"/>
        <v>0</v>
      </c>
    </row>
    <row r="21" s="43" customFormat="1" spans="1:9">
      <c r="A21" s="57">
        <v>42677</v>
      </c>
      <c r="B21" s="15" t="s">
        <v>11</v>
      </c>
      <c r="C21" s="15" t="s">
        <v>22</v>
      </c>
      <c r="D21" s="15">
        <v>5000</v>
      </c>
      <c r="E21" s="15">
        <v>163.4</v>
      </c>
      <c r="F21" s="15">
        <v>162.9</v>
      </c>
      <c r="G21" s="15" t="s">
        <v>205</v>
      </c>
      <c r="H21" s="15">
        <v>164.4</v>
      </c>
      <c r="I21" s="53">
        <f>(H21-E21)*D21</f>
        <v>5000</v>
      </c>
    </row>
    <row r="22" s="43" customFormat="1" spans="1:9">
      <c r="A22" s="12">
        <v>42677</v>
      </c>
      <c r="B22" s="16" t="s">
        <v>21</v>
      </c>
      <c r="C22" s="16" t="s">
        <v>12</v>
      </c>
      <c r="D22" s="16">
        <v>1250</v>
      </c>
      <c r="E22" s="16">
        <v>185.5</v>
      </c>
      <c r="F22" s="16">
        <v>187.5</v>
      </c>
      <c r="G22" s="16" t="s">
        <v>206</v>
      </c>
      <c r="H22" s="16">
        <v>186.3</v>
      </c>
      <c r="I22" s="27">
        <f t="shared" ref="I22:I26" si="3">(E22-H22)*D22</f>
        <v>-1000.00000000001</v>
      </c>
    </row>
    <row r="23" s="43" customFormat="1" ht="15" spans="1:9">
      <c r="A23" s="57">
        <v>42678</v>
      </c>
      <c r="B23" s="15" t="s">
        <v>96</v>
      </c>
      <c r="C23" s="15" t="s">
        <v>22</v>
      </c>
      <c r="D23" s="15">
        <v>5000</v>
      </c>
      <c r="E23" s="17">
        <v>164.85</v>
      </c>
      <c r="F23" s="17">
        <v>164.35</v>
      </c>
      <c r="G23" s="17" t="s">
        <v>207</v>
      </c>
      <c r="H23" s="15">
        <v>165.35</v>
      </c>
      <c r="I23" s="53">
        <f t="shared" ref="I23:I28" si="4">(H23-E23)*D23</f>
        <v>2500</v>
      </c>
    </row>
    <row r="24" s="1" customFormat="1" ht="15" spans="1:9">
      <c r="A24" s="57">
        <v>42678</v>
      </c>
      <c r="B24" s="15" t="s">
        <v>16</v>
      </c>
      <c r="C24" s="15" t="s">
        <v>38</v>
      </c>
      <c r="D24" s="15">
        <v>100</v>
      </c>
      <c r="E24" s="17">
        <v>2995</v>
      </c>
      <c r="F24" s="17">
        <v>3015</v>
      </c>
      <c r="G24" s="17" t="s">
        <v>208</v>
      </c>
      <c r="H24" s="15">
        <v>2973</v>
      </c>
      <c r="I24" s="53">
        <f t="shared" si="3"/>
        <v>2200</v>
      </c>
    </row>
    <row r="25" s="43" customFormat="1" ht="15" spans="1:9">
      <c r="A25" s="57">
        <v>42678</v>
      </c>
      <c r="B25" s="15" t="s">
        <v>14</v>
      </c>
      <c r="C25" s="15" t="s">
        <v>12</v>
      </c>
      <c r="D25" s="15">
        <v>30</v>
      </c>
      <c r="E25" s="17">
        <v>43290</v>
      </c>
      <c r="F25" s="17">
        <v>43460</v>
      </c>
      <c r="G25" s="17" t="s">
        <v>209</v>
      </c>
      <c r="H25" s="15">
        <v>43060</v>
      </c>
      <c r="I25" s="53">
        <f t="shared" si="3"/>
        <v>6900</v>
      </c>
    </row>
    <row r="26" s="43" customFormat="1" ht="15" spans="1:9">
      <c r="A26" s="57">
        <v>42678</v>
      </c>
      <c r="B26" s="15" t="s">
        <v>21</v>
      </c>
      <c r="C26" s="15" t="s">
        <v>12</v>
      </c>
      <c r="D26" s="15">
        <v>1250</v>
      </c>
      <c r="E26" s="17">
        <v>186.7</v>
      </c>
      <c r="F26" s="17">
        <v>188.7</v>
      </c>
      <c r="G26" s="17" t="s">
        <v>210</v>
      </c>
      <c r="H26" s="15">
        <v>186.7</v>
      </c>
      <c r="I26" s="53">
        <f t="shared" si="3"/>
        <v>0</v>
      </c>
    </row>
    <row r="27" s="43" customFormat="1" ht="15" spans="1:9">
      <c r="A27" s="57">
        <v>42678</v>
      </c>
      <c r="B27" s="15" t="s">
        <v>19</v>
      </c>
      <c r="C27" s="15" t="s">
        <v>36</v>
      </c>
      <c r="D27" s="15">
        <v>5000</v>
      </c>
      <c r="E27" s="17">
        <v>138.7</v>
      </c>
      <c r="F27" s="17">
        <v>138.2</v>
      </c>
      <c r="G27" s="17" t="s">
        <v>211</v>
      </c>
      <c r="H27" s="15">
        <v>138.7</v>
      </c>
      <c r="I27" s="53">
        <f t="shared" si="4"/>
        <v>0</v>
      </c>
    </row>
    <row r="28" s="43" customFormat="1" ht="15" spans="1:9">
      <c r="A28" s="57">
        <v>42681</v>
      </c>
      <c r="B28" s="15" t="s">
        <v>11</v>
      </c>
      <c r="C28" s="15" t="s">
        <v>22</v>
      </c>
      <c r="D28" s="15">
        <v>5000</v>
      </c>
      <c r="E28" s="17">
        <v>165.75</v>
      </c>
      <c r="F28" s="17">
        <v>165.25</v>
      </c>
      <c r="G28" s="17" t="s">
        <v>212</v>
      </c>
      <c r="H28" s="15">
        <v>165.75</v>
      </c>
      <c r="I28" s="53">
        <f t="shared" si="4"/>
        <v>0</v>
      </c>
    </row>
    <row r="29" s="43" customFormat="1" ht="15" spans="1:9">
      <c r="A29" s="57">
        <v>42681</v>
      </c>
      <c r="B29" s="15" t="s">
        <v>31</v>
      </c>
      <c r="C29" s="15" t="s">
        <v>12</v>
      </c>
      <c r="D29" s="15">
        <v>5000</v>
      </c>
      <c r="E29" s="17">
        <v>141</v>
      </c>
      <c r="F29" s="17">
        <v>141.5</v>
      </c>
      <c r="G29" s="17" t="s">
        <v>213</v>
      </c>
      <c r="H29" s="15">
        <v>140.5</v>
      </c>
      <c r="I29" s="53">
        <f t="shared" ref="I29:I36" si="5">(E29-H29)*D29</f>
        <v>2500</v>
      </c>
    </row>
    <row r="30" s="43" customFormat="1" ht="15" spans="1:9">
      <c r="A30" s="57">
        <v>42681</v>
      </c>
      <c r="B30" s="15" t="s">
        <v>29</v>
      </c>
      <c r="C30" s="15" t="s">
        <v>12</v>
      </c>
      <c r="D30" s="15">
        <v>100</v>
      </c>
      <c r="E30" s="17">
        <v>2995</v>
      </c>
      <c r="F30" s="17">
        <v>3020</v>
      </c>
      <c r="G30" s="17" t="s">
        <v>214</v>
      </c>
      <c r="H30" s="15">
        <v>2995</v>
      </c>
      <c r="I30" s="53">
        <f t="shared" si="5"/>
        <v>0</v>
      </c>
    </row>
    <row r="31" s="43" customFormat="1" ht="15" spans="1:9">
      <c r="A31" s="57">
        <v>42681</v>
      </c>
      <c r="B31" s="15" t="s">
        <v>14</v>
      </c>
      <c r="C31" s="15" t="s">
        <v>12</v>
      </c>
      <c r="D31" s="15">
        <v>30</v>
      </c>
      <c r="E31" s="17">
        <v>42940</v>
      </c>
      <c r="F31" s="17">
        <v>43090</v>
      </c>
      <c r="G31" s="17" t="s">
        <v>215</v>
      </c>
      <c r="H31" s="15">
        <v>42940</v>
      </c>
      <c r="I31" s="53">
        <f t="shared" si="5"/>
        <v>0</v>
      </c>
    </row>
    <row r="32" s="43" customFormat="1" ht="15" spans="1:9">
      <c r="A32" s="57">
        <v>42681</v>
      </c>
      <c r="B32" s="15" t="s">
        <v>11</v>
      </c>
      <c r="C32" s="15" t="s">
        <v>12</v>
      </c>
      <c r="D32" s="15">
        <v>5000</v>
      </c>
      <c r="E32" s="17">
        <v>165.15</v>
      </c>
      <c r="F32" s="17">
        <v>165.65</v>
      </c>
      <c r="G32" s="17" t="s">
        <v>216</v>
      </c>
      <c r="H32" s="15">
        <v>165.15</v>
      </c>
      <c r="I32" s="53">
        <f t="shared" si="5"/>
        <v>0</v>
      </c>
    </row>
    <row r="33" s="43" customFormat="1" ht="15" spans="1:9">
      <c r="A33" s="57">
        <v>42681</v>
      </c>
      <c r="B33" s="15" t="s">
        <v>16</v>
      </c>
      <c r="C33" s="15" t="s">
        <v>12</v>
      </c>
      <c r="D33" s="15">
        <v>100</v>
      </c>
      <c r="E33" s="17">
        <v>3005</v>
      </c>
      <c r="F33" s="17">
        <v>3026</v>
      </c>
      <c r="G33" s="17" t="s">
        <v>217</v>
      </c>
      <c r="H33" s="15">
        <v>2980</v>
      </c>
      <c r="I33" s="53">
        <f t="shared" si="5"/>
        <v>2500</v>
      </c>
    </row>
    <row r="34" s="43" customFormat="1" ht="15" spans="1:9">
      <c r="A34" s="57">
        <v>42681</v>
      </c>
      <c r="B34" s="15" t="s">
        <v>111</v>
      </c>
      <c r="C34" s="15" t="s">
        <v>38</v>
      </c>
      <c r="D34" s="15">
        <v>30</v>
      </c>
      <c r="E34" s="17">
        <v>42940</v>
      </c>
      <c r="F34" s="17">
        <v>43090</v>
      </c>
      <c r="G34" s="17" t="s">
        <v>215</v>
      </c>
      <c r="H34" s="15">
        <v>42740</v>
      </c>
      <c r="I34" s="53">
        <f t="shared" si="5"/>
        <v>6000</v>
      </c>
    </row>
    <row r="35" s="43" customFormat="1" ht="15" spans="1:9">
      <c r="A35" s="12">
        <v>42681</v>
      </c>
      <c r="B35" s="16" t="s">
        <v>41</v>
      </c>
      <c r="C35" s="16" t="s">
        <v>12</v>
      </c>
      <c r="D35" s="16">
        <v>100</v>
      </c>
      <c r="E35" s="21">
        <v>30210</v>
      </c>
      <c r="F35" s="21">
        <v>30260</v>
      </c>
      <c r="G35" s="21" t="s">
        <v>218</v>
      </c>
      <c r="H35" s="16">
        <v>30225</v>
      </c>
      <c r="I35" s="27">
        <f t="shared" si="5"/>
        <v>-1500</v>
      </c>
    </row>
    <row r="36" s="43" customFormat="1" ht="15" spans="1:9">
      <c r="A36" s="57">
        <v>42681</v>
      </c>
      <c r="B36" s="15" t="s">
        <v>61</v>
      </c>
      <c r="C36" s="15" t="s">
        <v>12</v>
      </c>
      <c r="D36" s="15">
        <v>1250</v>
      </c>
      <c r="E36" s="17">
        <v>190.7</v>
      </c>
      <c r="F36" s="17">
        <v>192.7</v>
      </c>
      <c r="G36" s="17" t="s">
        <v>219</v>
      </c>
      <c r="H36" s="15">
        <v>188.7</v>
      </c>
      <c r="I36" s="53">
        <f t="shared" si="5"/>
        <v>2500</v>
      </c>
    </row>
    <row r="37" s="43" customFormat="1" ht="15" spans="1:9">
      <c r="A37" s="57">
        <v>42681</v>
      </c>
      <c r="B37" s="15" t="s">
        <v>19</v>
      </c>
      <c r="C37" s="15" t="s">
        <v>22</v>
      </c>
      <c r="D37" s="15">
        <v>5000</v>
      </c>
      <c r="E37" s="17">
        <v>140</v>
      </c>
      <c r="F37" s="17">
        <v>139.5</v>
      </c>
      <c r="G37" s="17" t="s">
        <v>220</v>
      </c>
      <c r="H37" s="15">
        <v>140</v>
      </c>
      <c r="I37" s="53">
        <f>(H37-E37)*D37</f>
        <v>0</v>
      </c>
    </row>
    <row r="38" s="1" customFormat="1" ht="15" spans="1:9">
      <c r="A38" s="57">
        <v>42682</v>
      </c>
      <c r="B38" s="15" t="s">
        <v>31</v>
      </c>
      <c r="C38" s="15" t="s">
        <v>12</v>
      </c>
      <c r="D38" s="15">
        <v>5000</v>
      </c>
      <c r="E38" s="17">
        <v>139.7</v>
      </c>
      <c r="F38" s="17">
        <v>140.2</v>
      </c>
      <c r="G38" s="17" t="s">
        <v>221</v>
      </c>
      <c r="H38" s="15">
        <v>138.9</v>
      </c>
      <c r="I38" s="53">
        <f t="shared" ref="I38:I45" si="6">(E38-H38)*D38</f>
        <v>3999.99999999991</v>
      </c>
    </row>
    <row r="39" s="43" customFormat="1" ht="15" spans="1:9">
      <c r="A39" s="57">
        <v>42682</v>
      </c>
      <c r="B39" s="15" t="s">
        <v>16</v>
      </c>
      <c r="C39" s="15" t="s">
        <v>12</v>
      </c>
      <c r="D39" s="15">
        <v>100</v>
      </c>
      <c r="E39" s="17">
        <v>3010</v>
      </c>
      <c r="F39" s="17">
        <v>3028</v>
      </c>
      <c r="G39" s="17" t="s">
        <v>222</v>
      </c>
      <c r="H39" s="15">
        <v>2985</v>
      </c>
      <c r="I39" s="53">
        <f t="shared" si="6"/>
        <v>2500</v>
      </c>
    </row>
    <row r="40" s="43" customFormat="1" ht="15" spans="1:9">
      <c r="A40" s="57">
        <v>42682</v>
      </c>
      <c r="B40" s="15" t="s">
        <v>11</v>
      </c>
      <c r="C40" s="15" t="s">
        <v>12</v>
      </c>
      <c r="D40" s="15">
        <v>5000</v>
      </c>
      <c r="E40" s="17">
        <v>163.95</v>
      </c>
      <c r="F40" s="17">
        <v>164.45</v>
      </c>
      <c r="G40" s="17" t="s">
        <v>223</v>
      </c>
      <c r="H40" s="15">
        <v>163.95</v>
      </c>
      <c r="I40" s="53">
        <f t="shared" si="6"/>
        <v>0</v>
      </c>
    </row>
    <row r="41" s="43" customFormat="1" ht="15" spans="1:9">
      <c r="A41" s="57">
        <v>42682</v>
      </c>
      <c r="B41" s="17" t="s">
        <v>14</v>
      </c>
      <c r="C41" s="17" t="s">
        <v>12</v>
      </c>
      <c r="D41" s="17">
        <v>30</v>
      </c>
      <c r="E41" s="17">
        <v>43225</v>
      </c>
      <c r="F41" s="17">
        <v>43425</v>
      </c>
      <c r="G41" s="17" t="s">
        <v>224</v>
      </c>
      <c r="H41" s="15">
        <v>43225</v>
      </c>
      <c r="I41" s="53">
        <f t="shared" si="6"/>
        <v>0</v>
      </c>
    </row>
    <row r="42" s="43" customFormat="1" ht="15" spans="1:9">
      <c r="A42" s="57">
        <v>42682</v>
      </c>
      <c r="B42" s="17" t="s">
        <v>21</v>
      </c>
      <c r="C42" s="17" t="s">
        <v>12</v>
      </c>
      <c r="D42" s="17">
        <v>1250</v>
      </c>
      <c r="E42" s="17">
        <v>185.4</v>
      </c>
      <c r="F42" s="17">
        <v>187.5</v>
      </c>
      <c r="G42" s="17" t="s">
        <v>225</v>
      </c>
      <c r="H42" s="15">
        <v>182</v>
      </c>
      <c r="I42" s="53">
        <f t="shared" si="6"/>
        <v>4250.00000000001</v>
      </c>
    </row>
    <row r="43" s="43" customFormat="1" ht="15" spans="1:9">
      <c r="A43" s="57">
        <v>42682</v>
      </c>
      <c r="B43" s="17" t="s">
        <v>31</v>
      </c>
      <c r="C43" s="17" t="s">
        <v>12</v>
      </c>
      <c r="D43" s="17">
        <v>5000</v>
      </c>
      <c r="E43" s="17">
        <v>138.8</v>
      </c>
      <c r="F43" s="17">
        <v>139.3</v>
      </c>
      <c r="G43" s="17" t="s">
        <v>226</v>
      </c>
      <c r="H43" s="15">
        <v>138.3</v>
      </c>
      <c r="I43" s="53">
        <f t="shared" si="6"/>
        <v>2500</v>
      </c>
    </row>
    <row r="44" s="43" customFormat="1" ht="15" spans="1:9">
      <c r="A44" s="57">
        <v>42682</v>
      </c>
      <c r="B44" s="17" t="s">
        <v>111</v>
      </c>
      <c r="C44" s="17" t="s">
        <v>12</v>
      </c>
      <c r="D44" s="17">
        <v>30</v>
      </c>
      <c r="E44" s="17">
        <v>43000</v>
      </c>
      <c r="F44" s="17">
        <v>43200</v>
      </c>
      <c r="G44" s="17" t="s">
        <v>227</v>
      </c>
      <c r="H44" s="15">
        <v>43000</v>
      </c>
      <c r="I44" s="53">
        <f t="shared" si="6"/>
        <v>0</v>
      </c>
    </row>
    <row r="45" s="43" customFormat="1" ht="15" spans="1:9">
      <c r="A45" s="57">
        <v>42682</v>
      </c>
      <c r="B45" s="17" t="s">
        <v>41</v>
      </c>
      <c r="C45" s="17" t="s">
        <v>12</v>
      </c>
      <c r="D45" s="17">
        <v>100</v>
      </c>
      <c r="E45" s="17">
        <v>30020</v>
      </c>
      <c r="F45" s="17">
        <v>30070</v>
      </c>
      <c r="G45" s="17" t="s">
        <v>228</v>
      </c>
      <c r="H45" s="15">
        <v>30020</v>
      </c>
      <c r="I45" s="53">
        <f t="shared" si="6"/>
        <v>0</v>
      </c>
    </row>
    <row r="46" s="43" customFormat="1" ht="15" spans="1:9">
      <c r="A46" s="57">
        <v>42683</v>
      </c>
      <c r="B46" s="17" t="s">
        <v>96</v>
      </c>
      <c r="C46" s="17" t="s">
        <v>22</v>
      </c>
      <c r="D46" s="17">
        <v>5000</v>
      </c>
      <c r="E46" s="17">
        <v>162.6</v>
      </c>
      <c r="F46" s="17">
        <v>162.1</v>
      </c>
      <c r="G46" s="17" t="s">
        <v>229</v>
      </c>
      <c r="H46" s="15">
        <v>163.7</v>
      </c>
      <c r="I46" s="53">
        <f t="shared" ref="I46:I51" si="7">(H46-E46)*D46</f>
        <v>5499.99999999997</v>
      </c>
    </row>
    <row r="47" s="43" customFormat="1" ht="15" spans="1:9">
      <c r="A47" s="57">
        <v>42683</v>
      </c>
      <c r="B47" s="17" t="s">
        <v>16</v>
      </c>
      <c r="C47" s="17" t="s">
        <v>22</v>
      </c>
      <c r="D47" s="17">
        <v>100</v>
      </c>
      <c r="E47" s="17">
        <v>2930</v>
      </c>
      <c r="F47" s="17">
        <v>2910</v>
      </c>
      <c r="G47" s="17" t="s">
        <v>230</v>
      </c>
      <c r="H47" s="15">
        <v>2930</v>
      </c>
      <c r="I47" s="53">
        <f t="shared" si="7"/>
        <v>0</v>
      </c>
    </row>
    <row r="48" s="43" customFormat="1" ht="15" spans="1:9">
      <c r="A48" s="57">
        <v>42683</v>
      </c>
      <c r="B48" s="17" t="s">
        <v>41</v>
      </c>
      <c r="C48" s="17" t="s">
        <v>12</v>
      </c>
      <c r="D48" s="17">
        <v>100</v>
      </c>
      <c r="E48" s="17">
        <v>30980</v>
      </c>
      <c r="F48" s="17">
        <v>31020</v>
      </c>
      <c r="G48" s="17" t="s">
        <v>231</v>
      </c>
      <c r="H48" s="15">
        <v>30933</v>
      </c>
      <c r="I48" s="53">
        <f t="shared" ref="I48:I52" si="8">(E48-H48)*D48</f>
        <v>4700</v>
      </c>
    </row>
    <row r="49" s="43" customFormat="1" ht="15" spans="1:9">
      <c r="A49" s="57">
        <v>42683</v>
      </c>
      <c r="B49" s="17" t="s">
        <v>41</v>
      </c>
      <c r="C49" s="17" t="s">
        <v>12</v>
      </c>
      <c r="D49" s="17">
        <v>100</v>
      </c>
      <c r="E49" s="17">
        <v>30610</v>
      </c>
      <c r="F49" s="17">
        <v>30670</v>
      </c>
      <c r="G49" s="17" t="s">
        <v>232</v>
      </c>
      <c r="H49" s="15">
        <v>30550</v>
      </c>
      <c r="I49" s="53">
        <f t="shared" si="8"/>
        <v>6000</v>
      </c>
    </row>
    <row r="50" s="43" customFormat="1" ht="15" spans="1:9">
      <c r="A50" s="57">
        <v>42683</v>
      </c>
      <c r="B50" s="17" t="s">
        <v>41</v>
      </c>
      <c r="C50" s="17" t="s">
        <v>22</v>
      </c>
      <c r="D50" s="17">
        <v>100</v>
      </c>
      <c r="E50" s="17">
        <v>30513</v>
      </c>
      <c r="F50" s="17">
        <v>30463</v>
      </c>
      <c r="G50" s="17" t="s">
        <v>233</v>
      </c>
      <c r="H50" s="15">
        <v>30513</v>
      </c>
      <c r="I50" s="53">
        <f t="shared" si="7"/>
        <v>0</v>
      </c>
    </row>
    <row r="51" s="56" customFormat="1" ht="15" spans="1:9">
      <c r="A51" s="57">
        <v>42683</v>
      </c>
      <c r="B51" s="17" t="s">
        <v>41</v>
      </c>
      <c r="C51" s="17" t="s">
        <v>22</v>
      </c>
      <c r="D51" s="17">
        <v>100</v>
      </c>
      <c r="E51" s="17">
        <v>30575</v>
      </c>
      <c r="F51" s="17">
        <v>30525</v>
      </c>
      <c r="G51" s="17" t="s">
        <v>234</v>
      </c>
      <c r="H51" s="15">
        <v>30575</v>
      </c>
      <c r="I51" s="53">
        <f t="shared" si="7"/>
        <v>0</v>
      </c>
    </row>
    <row r="52" s="43" customFormat="1" ht="15" spans="1:9">
      <c r="A52" s="12">
        <v>42683</v>
      </c>
      <c r="B52" s="21" t="s">
        <v>19</v>
      </c>
      <c r="C52" s="21" t="s">
        <v>12</v>
      </c>
      <c r="D52" s="21">
        <v>5000</v>
      </c>
      <c r="E52" s="21">
        <v>141.5</v>
      </c>
      <c r="F52" s="21">
        <v>142</v>
      </c>
      <c r="G52" s="21" t="s">
        <v>235</v>
      </c>
      <c r="H52" s="16">
        <v>142</v>
      </c>
      <c r="I52" s="27">
        <f t="shared" si="8"/>
        <v>-2500</v>
      </c>
    </row>
    <row r="53" s="43" customFormat="1" ht="15" spans="1:9">
      <c r="A53" s="57">
        <v>42683</v>
      </c>
      <c r="B53" s="17" t="s">
        <v>59</v>
      </c>
      <c r="C53" s="17" t="s">
        <v>22</v>
      </c>
      <c r="D53" s="17">
        <v>1000</v>
      </c>
      <c r="E53" s="17">
        <v>357.4</v>
      </c>
      <c r="F53" s="17">
        <v>355.4</v>
      </c>
      <c r="G53" s="17" t="s">
        <v>236</v>
      </c>
      <c r="H53" s="15">
        <v>357.4</v>
      </c>
      <c r="I53" s="53">
        <f t="shared" ref="I53:I57" si="9">(H53-E53)*D53</f>
        <v>0</v>
      </c>
    </row>
    <row r="54" s="43" customFormat="1" ht="15" spans="1:9">
      <c r="A54" s="57">
        <v>42683</v>
      </c>
      <c r="B54" s="17" t="s">
        <v>14</v>
      </c>
      <c r="C54" s="17" t="s">
        <v>22</v>
      </c>
      <c r="D54" s="17">
        <v>30</v>
      </c>
      <c r="E54" s="17">
        <v>44241</v>
      </c>
      <c r="F54" s="17">
        <v>44041</v>
      </c>
      <c r="G54" s="17" t="s">
        <v>237</v>
      </c>
      <c r="H54" s="15">
        <v>44241</v>
      </c>
      <c r="I54" s="53">
        <f t="shared" si="9"/>
        <v>0</v>
      </c>
    </row>
    <row r="55" s="43" customFormat="1" ht="15" spans="1:9">
      <c r="A55" s="12">
        <v>42684</v>
      </c>
      <c r="B55" s="21" t="s">
        <v>41</v>
      </c>
      <c r="C55" s="21" t="s">
        <v>12</v>
      </c>
      <c r="D55" s="21">
        <v>100</v>
      </c>
      <c r="E55" s="21">
        <v>30010</v>
      </c>
      <c r="F55" s="21">
        <v>30060</v>
      </c>
      <c r="G55" s="21" t="s">
        <v>238</v>
      </c>
      <c r="H55" s="16">
        <v>30060</v>
      </c>
      <c r="I55" s="27">
        <f t="shared" ref="I55:I63" si="10">(E55-H55)*D55</f>
        <v>-5000</v>
      </c>
    </row>
    <row r="56" s="43" customFormat="1" ht="15" spans="1:9">
      <c r="A56" s="20">
        <v>42684</v>
      </c>
      <c r="B56" s="21" t="s">
        <v>164</v>
      </c>
      <c r="C56" s="21" t="s">
        <v>22</v>
      </c>
      <c r="D56" s="21">
        <v>5000</v>
      </c>
      <c r="E56" s="21">
        <v>143.55</v>
      </c>
      <c r="F56" s="21">
        <v>143.05</v>
      </c>
      <c r="G56" s="21" t="s">
        <v>239</v>
      </c>
      <c r="H56" s="16">
        <v>143.05</v>
      </c>
      <c r="I56" s="27">
        <f t="shared" si="9"/>
        <v>-2500</v>
      </c>
    </row>
    <row r="57" s="43" customFormat="1" ht="15" spans="1:9">
      <c r="A57" s="14">
        <v>42684</v>
      </c>
      <c r="B57" s="17" t="s">
        <v>16</v>
      </c>
      <c r="C57" s="17" t="s">
        <v>22</v>
      </c>
      <c r="D57" s="17">
        <v>100</v>
      </c>
      <c r="E57" s="17">
        <v>3015</v>
      </c>
      <c r="F57" s="17">
        <v>2995</v>
      </c>
      <c r="G57" s="17" t="s">
        <v>240</v>
      </c>
      <c r="H57" s="15">
        <v>3035</v>
      </c>
      <c r="I57" s="53">
        <f t="shared" si="9"/>
        <v>2000</v>
      </c>
    </row>
    <row r="58" s="43" customFormat="1" ht="15" spans="1:9">
      <c r="A58" s="14">
        <v>42684</v>
      </c>
      <c r="B58" s="17" t="s">
        <v>14</v>
      </c>
      <c r="C58" s="17" t="s">
        <v>12</v>
      </c>
      <c r="D58" s="17">
        <v>30</v>
      </c>
      <c r="E58" s="17">
        <v>43850</v>
      </c>
      <c r="F58" s="17">
        <v>44055</v>
      </c>
      <c r="G58" s="17" t="s">
        <v>241</v>
      </c>
      <c r="H58" s="15">
        <v>43850</v>
      </c>
      <c r="I58" s="53">
        <f t="shared" si="10"/>
        <v>0</v>
      </c>
    </row>
    <row r="59" s="43" customFormat="1" ht="15" spans="1:9">
      <c r="A59" s="14">
        <v>42684</v>
      </c>
      <c r="B59" s="17" t="s">
        <v>59</v>
      </c>
      <c r="C59" s="17" t="s">
        <v>12</v>
      </c>
      <c r="D59" s="17">
        <v>1000</v>
      </c>
      <c r="E59" s="17">
        <v>371.5</v>
      </c>
      <c r="F59" s="17">
        <v>373.5</v>
      </c>
      <c r="G59" s="17" t="s">
        <v>242</v>
      </c>
      <c r="H59" s="15">
        <v>371.5</v>
      </c>
      <c r="I59" s="53">
        <f t="shared" si="10"/>
        <v>0</v>
      </c>
    </row>
    <row r="60" s="43" customFormat="1" ht="15" spans="1:9">
      <c r="A60" s="14">
        <v>42684</v>
      </c>
      <c r="B60" s="17" t="s">
        <v>109</v>
      </c>
      <c r="C60" s="17" t="s">
        <v>12</v>
      </c>
      <c r="D60" s="17">
        <v>100</v>
      </c>
      <c r="E60" s="17">
        <v>30060</v>
      </c>
      <c r="F60" s="17">
        <v>30120</v>
      </c>
      <c r="G60" s="17" t="s">
        <v>243</v>
      </c>
      <c r="H60" s="15">
        <v>30060</v>
      </c>
      <c r="I60" s="53">
        <f t="shared" si="10"/>
        <v>0</v>
      </c>
    </row>
    <row r="61" s="43" customFormat="1" ht="15" spans="1:9">
      <c r="A61" s="14">
        <v>42684</v>
      </c>
      <c r="B61" s="17" t="s">
        <v>21</v>
      </c>
      <c r="C61" s="17" t="s">
        <v>12</v>
      </c>
      <c r="D61" s="17">
        <v>1250</v>
      </c>
      <c r="E61" s="17">
        <v>178.5</v>
      </c>
      <c r="F61" s="17">
        <v>180.5</v>
      </c>
      <c r="G61" s="17" t="s">
        <v>244</v>
      </c>
      <c r="H61" s="15">
        <v>173.5</v>
      </c>
      <c r="I61" s="53">
        <f t="shared" si="10"/>
        <v>6250</v>
      </c>
    </row>
    <row r="62" s="43" customFormat="1" ht="15" spans="1:9">
      <c r="A62" s="20">
        <v>42684</v>
      </c>
      <c r="B62" s="21" t="s">
        <v>96</v>
      </c>
      <c r="C62" s="21" t="s">
        <v>12</v>
      </c>
      <c r="D62" s="21">
        <v>5000</v>
      </c>
      <c r="E62" s="21">
        <v>168.1</v>
      </c>
      <c r="F62" s="21">
        <v>168.6</v>
      </c>
      <c r="G62" s="21" t="s">
        <v>245</v>
      </c>
      <c r="H62" s="16">
        <v>168.2</v>
      </c>
      <c r="I62" s="27">
        <f t="shared" si="10"/>
        <v>-499.999999999972</v>
      </c>
    </row>
    <row r="63" s="43" customFormat="1" ht="15" spans="1:9">
      <c r="A63" s="14">
        <v>42684</v>
      </c>
      <c r="B63" s="17" t="s">
        <v>246</v>
      </c>
      <c r="C63" s="17" t="s">
        <v>12</v>
      </c>
      <c r="D63" s="17">
        <v>100</v>
      </c>
      <c r="E63" s="17">
        <v>30100</v>
      </c>
      <c r="F63" s="17">
        <v>30180</v>
      </c>
      <c r="G63" s="17" t="s">
        <v>247</v>
      </c>
      <c r="H63" s="15">
        <v>30030</v>
      </c>
      <c r="I63" s="53">
        <f t="shared" si="10"/>
        <v>7000</v>
      </c>
    </row>
    <row r="64" s="43" customFormat="1" ht="15" spans="1:9">
      <c r="A64" s="14">
        <v>42684</v>
      </c>
      <c r="B64" s="17" t="s">
        <v>59</v>
      </c>
      <c r="C64" s="17" t="s">
        <v>22</v>
      </c>
      <c r="D64" s="17">
        <v>1000</v>
      </c>
      <c r="E64" s="17">
        <v>376.8</v>
      </c>
      <c r="F64" s="17">
        <v>374.8</v>
      </c>
      <c r="G64" s="17" t="s">
        <v>248</v>
      </c>
      <c r="H64" s="15">
        <v>376.8</v>
      </c>
      <c r="I64" s="53">
        <f t="shared" ref="I64:I67" si="11">(H64-E64)*D64</f>
        <v>0</v>
      </c>
    </row>
    <row r="65" s="43" customFormat="1" ht="15" spans="1:9">
      <c r="A65" s="14">
        <v>42684</v>
      </c>
      <c r="B65" s="17" t="s">
        <v>11</v>
      </c>
      <c r="C65" s="17" t="s">
        <v>12</v>
      </c>
      <c r="D65" s="17">
        <v>5000</v>
      </c>
      <c r="E65" s="17">
        <v>168.4</v>
      </c>
      <c r="F65" s="17">
        <v>168.9</v>
      </c>
      <c r="G65" s="17" t="s">
        <v>249</v>
      </c>
      <c r="H65" s="15">
        <v>167.9</v>
      </c>
      <c r="I65" s="53">
        <f t="shared" ref="I65:I69" si="12">(E65-H65)*D65</f>
        <v>2500</v>
      </c>
    </row>
    <row r="66" s="43" customFormat="1" ht="15" spans="1:9">
      <c r="A66" s="14">
        <v>42685</v>
      </c>
      <c r="B66" s="17" t="s">
        <v>11</v>
      </c>
      <c r="C66" s="17" t="s">
        <v>22</v>
      </c>
      <c r="D66" s="17">
        <v>5000</v>
      </c>
      <c r="E66" s="17">
        <v>170</v>
      </c>
      <c r="F66" s="17">
        <v>169.5</v>
      </c>
      <c r="G66" s="17" t="s">
        <v>250</v>
      </c>
      <c r="H66" s="15">
        <v>170.45</v>
      </c>
      <c r="I66" s="53">
        <f t="shared" si="11"/>
        <v>2249.99999999994</v>
      </c>
    </row>
    <row r="67" s="43" customFormat="1" ht="15" spans="1:9">
      <c r="A67" s="14">
        <v>42685</v>
      </c>
      <c r="B67" s="17" t="s">
        <v>251</v>
      </c>
      <c r="C67" s="17" t="s">
        <v>22</v>
      </c>
      <c r="D67" s="17">
        <v>1000</v>
      </c>
      <c r="E67" s="17">
        <v>389.2</v>
      </c>
      <c r="F67" s="17">
        <v>387.2</v>
      </c>
      <c r="G67" s="17" t="s">
        <v>252</v>
      </c>
      <c r="H67" s="15">
        <v>395.2</v>
      </c>
      <c r="I67" s="53">
        <f t="shared" si="11"/>
        <v>6000</v>
      </c>
    </row>
    <row r="68" s="43" customFormat="1" ht="15" spans="1:9">
      <c r="A68" s="14">
        <v>42685</v>
      </c>
      <c r="B68" s="17" t="s">
        <v>66</v>
      </c>
      <c r="C68" s="17" t="s">
        <v>12</v>
      </c>
      <c r="D68" s="17">
        <v>100</v>
      </c>
      <c r="E68" s="17">
        <v>29758</v>
      </c>
      <c r="F68" s="17">
        <v>29808</v>
      </c>
      <c r="G68" s="17" t="s">
        <v>253</v>
      </c>
      <c r="H68" s="15">
        <v>29708</v>
      </c>
      <c r="I68" s="53">
        <f t="shared" si="12"/>
        <v>5000</v>
      </c>
    </row>
    <row r="69" s="56" customFormat="1" ht="15" spans="1:9">
      <c r="A69" s="14">
        <v>42685</v>
      </c>
      <c r="B69" s="17" t="s">
        <v>16</v>
      </c>
      <c r="C69" s="17" t="s">
        <v>12</v>
      </c>
      <c r="D69" s="17">
        <v>100</v>
      </c>
      <c r="E69" s="17">
        <v>2980</v>
      </c>
      <c r="F69" s="17">
        <v>3001</v>
      </c>
      <c r="G69" s="17" t="s">
        <v>254</v>
      </c>
      <c r="H69" s="15">
        <v>2925</v>
      </c>
      <c r="I69" s="53">
        <f t="shared" si="12"/>
        <v>5500</v>
      </c>
    </row>
    <row r="70" s="56" customFormat="1" ht="15" spans="1:9">
      <c r="A70" s="14">
        <v>42685</v>
      </c>
      <c r="B70" s="17" t="s">
        <v>59</v>
      </c>
      <c r="C70" s="17" t="s">
        <v>22</v>
      </c>
      <c r="D70" s="17">
        <v>1000</v>
      </c>
      <c r="E70" s="17">
        <v>400</v>
      </c>
      <c r="F70" s="17">
        <v>398</v>
      </c>
      <c r="G70" s="17" t="s">
        <v>255</v>
      </c>
      <c r="H70" s="15">
        <v>400</v>
      </c>
      <c r="I70" s="53">
        <f>(H70-E70)*D70</f>
        <v>0</v>
      </c>
    </row>
    <row r="71" s="56" customFormat="1" ht="15" spans="1:9">
      <c r="A71" s="14">
        <v>42688</v>
      </c>
      <c r="B71" s="17" t="s">
        <v>96</v>
      </c>
      <c r="C71" s="17" t="s">
        <v>38</v>
      </c>
      <c r="D71" s="17">
        <v>5000</v>
      </c>
      <c r="E71" s="17">
        <v>172.45</v>
      </c>
      <c r="F71" s="17">
        <v>172.95</v>
      </c>
      <c r="G71" s="17" t="s">
        <v>174</v>
      </c>
      <c r="H71" s="15">
        <v>172.45</v>
      </c>
      <c r="I71" s="53">
        <v>0</v>
      </c>
    </row>
    <row r="72" s="56" customFormat="1" ht="15" spans="1:9">
      <c r="A72" s="14">
        <v>42688</v>
      </c>
      <c r="B72" s="17" t="s">
        <v>109</v>
      </c>
      <c r="C72" s="17" t="s">
        <v>12</v>
      </c>
      <c r="D72" s="17">
        <v>100</v>
      </c>
      <c r="E72" s="17">
        <v>29370</v>
      </c>
      <c r="F72" s="17">
        <v>29420</v>
      </c>
      <c r="G72" s="17" t="s">
        <v>256</v>
      </c>
      <c r="H72" s="15">
        <v>29320</v>
      </c>
      <c r="I72" s="53">
        <f t="shared" ref="I72:I76" si="13">(E72-H72)*D72</f>
        <v>5000</v>
      </c>
    </row>
    <row r="73" s="56" customFormat="1" ht="15" spans="1:9">
      <c r="A73" s="14">
        <v>42689</v>
      </c>
      <c r="B73" s="17" t="s">
        <v>14</v>
      </c>
      <c r="C73" s="17" t="s">
        <v>12</v>
      </c>
      <c r="D73" s="17">
        <v>30</v>
      </c>
      <c r="E73" s="17">
        <v>41080</v>
      </c>
      <c r="F73" s="17">
        <v>41280</v>
      </c>
      <c r="G73" s="17" t="s">
        <v>257</v>
      </c>
      <c r="H73" s="15">
        <v>40880</v>
      </c>
      <c r="I73" s="53">
        <f t="shared" si="13"/>
        <v>6000</v>
      </c>
    </row>
    <row r="74" s="56" customFormat="1" ht="15" spans="1:9">
      <c r="A74" s="14">
        <v>42689</v>
      </c>
      <c r="B74" s="17" t="s">
        <v>59</v>
      </c>
      <c r="C74" s="17" t="s">
        <v>38</v>
      </c>
      <c r="D74" s="17">
        <v>1000</v>
      </c>
      <c r="E74" s="17">
        <v>368.4</v>
      </c>
      <c r="F74" s="17">
        <v>370.4</v>
      </c>
      <c r="G74" s="17" t="s">
        <v>258</v>
      </c>
      <c r="H74" s="15">
        <v>366.4</v>
      </c>
      <c r="I74" s="53">
        <f t="shared" si="13"/>
        <v>2000</v>
      </c>
    </row>
    <row r="75" s="56" customFormat="1" ht="15" spans="1:9">
      <c r="A75" s="14">
        <v>42689</v>
      </c>
      <c r="B75" s="17" t="s">
        <v>76</v>
      </c>
      <c r="C75" s="17" t="s">
        <v>12</v>
      </c>
      <c r="D75" s="17">
        <v>5000</v>
      </c>
      <c r="E75" s="17">
        <v>116.9</v>
      </c>
      <c r="F75" s="17">
        <v>117.4</v>
      </c>
      <c r="G75" s="17" t="s">
        <v>259</v>
      </c>
      <c r="H75" s="15">
        <v>115.8</v>
      </c>
      <c r="I75" s="53">
        <f t="shared" si="13"/>
        <v>5500.00000000004</v>
      </c>
    </row>
    <row r="76" s="56" customFormat="1" ht="15" spans="1:9">
      <c r="A76" s="14">
        <v>42689</v>
      </c>
      <c r="B76" s="17" t="s">
        <v>11</v>
      </c>
      <c r="C76" s="17" t="s">
        <v>12</v>
      </c>
      <c r="D76" s="17">
        <v>5000</v>
      </c>
      <c r="E76" s="17">
        <v>173.4</v>
      </c>
      <c r="F76" s="17">
        <v>173.9</v>
      </c>
      <c r="G76" s="17" t="s">
        <v>260</v>
      </c>
      <c r="H76" s="15">
        <v>172.2</v>
      </c>
      <c r="I76" s="53">
        <f t="shared" si="13"/>
        <v>6000.00000000009</v>
      </c>
    </row>
    <row r="77" s="56" customFormat="1" ht="15" spans="1:9">
      <c r="A77" s="20">
        <v>42689</v>
      </c>
      <c r="B77" s="21" t="s">
        <v>61</v>
      </c>
      <c r="C77" s="21" t="s">
        <v>22</v>
      </c>
      <c r="D77" s="21">
        <v>1250</v>
      </c>
      <c r="E77" s="21">
        <v>191.3</v>
      </c>
      <c r="F77" s="21">
        <v>189.3</v>
      </c>
      <c r="G77" s="21" t="s">
        <v>261</v>
      </c>
      <c r="H77" s="16">
        <v>189.3</v>
      </c>
      <c r="I77" s="27">
        <f>(H77-E77)*D77</f>
        <v>-2500</v>
      </c>
    </row>
    <row r="78" s="56" customFormat="1" ht="15" spans="1:9">
      <c r="A78" s="14">
        <v>42690</v>
      </c>
      <c r="B78" s="17" t="s">
        <v>16</v>
      </c>
      <c r="C78" s="17" t="s">
        <v>12</v>
      </c>
      <c r="D78" s="17">
        <v>100</v>
      </c>
      <c r="E78" s="17">
        <v>3093</v>
      </c>
      <c r="F78" s="17">
        <v>3013</v>
      </c>
      <c r="G78" s="17" t="s">
        <v>262</v>
      </c>
      <c r="H78" s="15">
        <v>3083</v>
      </c>
      <c r="I78" s="53">
        <f t="shared" ref="I78:I80" si="14">(E78-H78)*D78</f>
        <v>1000</v>
      </c>
    </row>
    <row r="79" s="56" customFormat="1" ht="15" spans="1:9">
      <c r="A79" s="14">
        <v>42690</v>
      </c>
      <c r="B79" s="17" t="s">
        <v>14</v>
      </c>
      <c r="C79" s="17" t="s">
        <v>12</v>
      </c>
      <c r="D79" s="17">
        <v>30</v>
      </c>
      <c r="E79" s="17">
        <v>41350</v>
      </c>
      <c r="F79" s="17">
        <v>41550</v>
      </c>
      <c r="G79" s="17" t="s">
        <v>263</v>
      </c>
      <c r="H79" s="15">
        <v>41200</v>
      </c>
      <c r="I79" s="53">
        <f t="shared" si="14"/>
        <v>4500</v>
      </c>
    </row>
    <row r="80" s="56" customFormat="1" ht="15" spans="1:9">
      <c r="A80" s="14">
        <v>42690</v>
      </c>
      <c r="B80" s="17" t="s">
        <v>59</v>
      </c>
      <c r="C80" s="17" t="s">
        <v>12</v>
      </c>
      <c r="D80" s="17">
        <v>1000</v>
      </c>
      <c r="E80" s="17">
        <v>371.5</v>
      </c>
      <c r="F80" s="17">
        <v>373.5</v>
      </c>
      <c r="G80" s="17" t="s">
        <v>264</v>
      </c>
      <c r="H80" s="15">
        <v>370.5</v>
      </c>
      <c r="I80" s="53">
        <f t="shared" si="14"/>
        <v>1000</v>
      </c>
    </row>
    <row r="81" s="56" customFormat="1" ht="15" spans="1:9">
      <c r="A81" s="14">
        <v>42690</v>
      </c>
      <c r="B81" s="17" t="s">
        <v>19</v>
      </c>
      <c r="C81" s="17" t="s">
        <v>22</v>
      </c>
      <c r="D81" s="17">
        <v>5000</v>
      </c>
      <c r="E81" s="17">
        <v>148</v>
      </c>
      <c r="F81" s="17">
        <v>147.5</v>
      </c>
      <c r="G81" s="17" t="s">
        <v>265</v>
      </c>
      <c r="H81" s="15">
        <v>148.5</v>
      </c>
      <c r="I81" s="53">
        <f t="shared" ref="I81:I85" si="15">(H81-E81)*D81</f>
        <v>2500</v>
      </c>
    </row>
    <row r="82" s="56" customFormat="1" ht="15" spans="1:9">
      <c r="A82" s="20">
        <v>42690</v>
      </c>
      <c r="B82" s="21" t="s">
        <v>76</v>
      </c>
      <c r="C82" s="21" t="s">
        <v>38</v>
      </c>
      <c r="D82" s="21">
        <v>5000</v>
      </c>
      <c r="E82" s="21">
        <v>115.9</v>
      </c>
      <c r="F82" s="21">
        <v>116.45</v>
      </c>
      <c r="G82" s="21" t="s">
        <v>266</v>
      </c>
      <c r="H82" s="16">
        <v>116.45</v>
      </c>
      <c r="I82" s="27">
        <f t="shared" ref="I82:I86" si="16">(E82-H82)*D82</f>
        <v>-2749.99999999999</v>
      </c>
    </row>
    <row r="83" s="56" customFormat="1" ht="15" spans="1:9">
      <c r="A83" s="14">
        <v>42691</v>
      </c>
      <c r="B83" s="17" t="s">
        <v>48</v>
      </c>
      <c r="C83" s="17" t="s">
        <v>22</v>
      </c>
      <c r="D83" s="17">
        <v>5000</v>
      </c>
      <c r="E83" s="17">
        <v>169.15</v>
      </c>
      <c r="F83" s="17">
        <v>168.65</v>
      </c>
      <c r="G83" s="17" t="s">
        <v>267</v>
      </c>
      <c r="H83" s="15">
        <v>169.65</v>
      </c>
      <c r="I83" s="53">
        <f t="shared" si="15"/>
        <v>2500</v>
      </c>
    </row>
    <row r="84" s="56" customFormat="1" ht="15" spans="1:9">
      <c r="A84" s="20">
        <v>42691</v>
      </c>
      <c r="B84" s="21" t="s">
        <v>41</v>
      </c>
      <c r="C84" s="21" t="s">
        <v>12</v>
      </c>
      <c r="D84" s="21">
        <v>100</v>
      </c>
      <c r="E84" s="21">
        <v>29330</v>
      </c>
      <c r="F84" s="21">
        <v>29380</v>
      </c>
      <c r="G84" s="21" t="s">
        <v>268</v>
      </c>
      <c r="H84" s="16">
        <v>29380</v>
      </c>
      <c r="I84" s="27">
        <f t="shared" si="16"/>
        <v>-5000</v>
      </c>
    </row>
    <row r="85" s="56" customFormat="1" ht="15" spans="1:9">
      <c r="A85" s="14">
        <v>42691</v>
      </c>
      <c r="B85" s="17" t="s">
        <v>61</v>
      </c>
      <c r="C85" s="17" t="s">
        <v>22</v>
      </c>
      <c r="D85" s="17">
        <v>1250</v>
      </c>
      <c r="E85" s="17">
        <v>189.3</v>
      </c>
      <c r="F85" s="17">
        <v>187.3</v>
      </c>
      <c r="G85" s="17" t="s">
        <v>269</v>
      </c>
      <c r="H85" s="15">
        <v>189.3</v>
      </c>
      <c r="I85" s="53">
        <f t="shared" si="15"/>
        <v>0</v>
      </c>
    </row>
    <row r="86" s="43" customFormat="1" ht="15" spans="1:9">
      <c r="A86" s="14">
        <v>42691</v>
      </c>
      <c r="B86" s="17" t="s">
        <v>270</v>
      </c>
      <c r="C86" s="17" t="s">
        <v>12</v>
      </c>
      <c r="D86" s="17">
        <v>1000</v>
      </c>
      <c r="E86" s="17">
        <v>370.5</v>
      </c>
      <c r="F86" s="17">
        <v>373</v>
      </c>
      <c r="G86" s="17" t="s">
        <v>271</v>
      </c>
      <c r="H86" s="15">
        <v>369.5</v>
      </c>
      <c r="I86" s="53">
        <f t="shared" si="16"/>
        <v>1000</v>
      </c>
    </row>
    <row r="87" s="43" customFormat="1" ht="15" spans="1:9">
      <c r="A87" s="14">
        <v>42691</v>
      </c>
      <c r="B87" s="17" t="s">
        <v>61</v>
      </c>
      <c r="C87" s="17" t="s">
        <v>22</v>
      </c>
      <c r="D87" s="17">
        <v>1250</v>
      </c>
      <c r="E87" s="17">
        <v>187.1</v>
      </c>
      <c r="F87" s="17">
        <v>185.1</v>
      </c>
      <c r="G87" s="17" t="s">
        <v>272</v>
      </c>
      <c r="H87" s="15">
        <v>187.1</v>
      </c>
      <c r="I87" s="53">
        <f t="shared" ref="I87:I92" si="17">(H87-E87)*D87</f>
        <v>0</v>
      </c>
    </row>
    <row r="88" s="43" customFormat="1" ht="15" spans="1:9">
      <c r="A88" s="14">
        <v>42691</v>
      </c>
      <c r="B88" s="17" t="s">
        <v>246</v>
      </c>
      <c r="C88" s="17" t="s">
        <v>12</v>
      </c>
      <c r="D88" s="17">
        <v>100</v>
      </c>
      <c r="E88" s="17">
        <v>29380</v>
      </c>
      <c r="F88" s="17">
        <v>29445</v>
      </c>
      <c r="G88" s="17" t="s">
        <v>273</v>
      </c>
      <c r="H88" s="15">
        <v>29265</v>
      </c>
      <c r="I88" s="53">
        <f t="shared" ref="I88:I97" si="18">(E88-H88)*D88</f>
        <v>11500</v>
      </c>
    </row>
    <row r="89" s="43" customFormat="1" ht="15" spans="1:9">
      <c r="A89" s="20">
        <v>42691</v>
      </c>
      <c r="B89" s="21" t="s">
        <v>16</v>
      </c>
      <c r="C89" s="21" t="s">
        <v>12</v>
      </c>
      <c r="D89" s="21">
        <v>100</v>
      </c>
      <c r="E89" s="21">
        <v>3135</v>
      </c>
      <c r="F89" s="21">
        <v>3155</v>
      </c>
      <c r="G89" s="21" t="s">
        <v>274</v>
      </c>
      <c r="H89" s="16">
        <v>3155</v>
      </c>
      <c r="I89" s="27">
        <f t="shared" si="18"/>
        <v>-2000</v>
      </c>
    </row>
    <row r="90" s="43" customFormat="1" ht="15" spans="1:9">
      <c r="A90" s="20">
        <v>42692</v>
      </c>
      <c r="B90" s="21" t="s">
        <v>16</v>
      </c>
      <c r="C90" s="21" t="s">
        <v>22</v>
      </c>
      <c r="D90" s="21">
        <v>100</v>
      </c>
      <c r="E90" s="21">
        <v>3076</v>
      </c>
      <c r="F90" s="21">
        <v>3056</v>
      </c>
      <c r="G90" s="21" t="s">
        <v>275</v>
      </c>
      <c r="H90" s="16">
        <v>3056</v>
      </c>
      <c r="I90" s="27">
        <f t="shared" si="17"/>
        <v>-2000</v>
      </c>
    </row>
    <row r="91" s="43" customFormat="1" ht="15" spans="1:9">
      <c r="A91" s="20">
        <v>42692</v>
      </c>
      <c r="B91" s="21" t="s">
        <v>11</v>
      </c>
      <c r="C91" s="21" t="s">
        <v>22</v>
      </c>
      <c r="D91" s="21">
        <v>5000</v>
      </c>
      <c r="E91" s="21">
        <v>169.8</v>
      </c>
      <c r="F91" s="21">
        <v>169.3</v>
      </c>
      <c r="G91" s="21" t="s">
        <v>276</v>
      </c>
      <c r="H91" s="16">
        <v>169.3</v>
      </c>
      <c r="I91" s="27">
        <f t="shared" si="17"/>
        <v>-2500</v>
      </c>
    </row>
    <row r="92" s="43" customFormat="1" ht="15" spans="1:9">
      <c r="A92" s="14">
        <v>42692</v>
      </c>
      <c r="B92" s="17" t="s">
        <v>11</v>
      </c>
      <c r="C92" s="17" t="s">
        <v>22</v>
      </c>
      <c r="D92" s="17">
        <v>5000</v>
      </c>
      <c r="E92" s="17">
        <v>169.4</v>
      </c>
      <c r="F92" s="17">
        <v>168.5</v>
      </c>
      <c r="G92" s="17" t="s">
        <v>277</v>
      </c>
      <c r="H92" s="15">
        <v>171.4</v>
      </c>
      <c r="I92" s="53">
        <f t="shared" si="17"/>
        <v>10000</v>
      </c>
    </row>
    <row r="93" s="43" customFormat="1" ht="15" spans="1:9">
      <c r="A93" s="20">
        <v>42692</v>
      </c>
      <c r="B93" s="21" t="s">
        <v>21</v>
      </c>
      <c r="C93" s="21" t="s">
        <v>12</v>
      </c>
      <c r="D93" s="21">
        <v>1250</v>
      </c>
      <c r="E93" s="21">
        <v>185.5</v>
      </c>
      <c r="F93" s="21">
        <v>187.5</v>
      </c>
      <c r="G93" s="21" t="s">
        <v>278</v>
      </c>
      <c r="H93" s="16">
        <v>187.5</v>
      </c>
      <c r="I93" s="27">
        <f t="shared" si="18"/>
        <v>-2500</v>
      </c>
    </row>
    <row r="94" s="43" customFormat="1" ht="15" spans="1:9">
      <c r="A94" s="20">
        <v>42692</v>
      </c>
      <c r="B94" s="21" t="s">
        <v>16</v>
      </c>
      <c r="C94" s="21" t="s">
        <v>12</v>
      </c>
      <c r="D94" s="21">
        <v>100</v>
      </c>
      <c r="E94" s="21">
        <v>3065</v>
      </c>
      <c r="F94" s="21">
        <v>3085</v>
      </c>
      <c r="G94" s="21" t="s">
        <v>279</v>
      </c>
      <c r="H94" s="16">
        <v>3085</v>
      </c>
      <c r="I94" s="27">
        <f t="shared" si="18"/>
        <v>-2000</v>
      </c>
    </row>
    <row r="95" s="43" customFormat="1" ht="15" spans="1:9">
      <c r="A95" s="20">
        <v>42692</v>
      </c>
      <c r="B95" s="21" t="s">
        <v>11</v>
      </c>
      <c r="C95" s="21" t="s">
        <v>12</v>
      </c>
      <c r="D95" s="21">
        <v>5000</v>
      </c>
      <c r="E95" s="21">
        <v>170.7</v>
      </c>
      <c r="F95" s="21">
        <v>171.2</v>
      </c>
      <c r="G95" s="21" t="s">
        <v>280</v>
      </c>
      <c r="H95" s="16">
        <v>171.2</v>
      </c>
      <c r="I95" s="27">
        <f t="shared" si="18"/>
        <v>-2500</v>
      </c>
    </row>
    <row r="96" s="43" customFormat="1" ht="15" spans="1:9">
      <c r="A96" s="14">
        <v>42692</v>
      </c>
      <c r="B96" s="17" t="s">
        <v>41</v>
      </c>
      <c r="C96" s="17" t="s">
        <v>12</v>
      </c>
      <c r="D96" s="17">
        <v>100</v>
      </c>
      <c r="E96" s="17">
        <v>28860</v>
      </c>
      <c r="F96" s="17">
        <v>28910</v>
      </c>
      <c r="G96" s="17" t="s">
        <v>281</v>
      </c>
      <c r="H96" s="15">
        <v>28860</v>
      </c>
      <c r="I96" s="53">
        <f t="shared" si="18"/>
        <v>0</v>
      </c>
    </row>
    <row r="97" s="43" customFormat="1" ht="15" spans="1:9">
      <c r="A97" s="14">
        <v>42692</v>
      </c>
      <c r="B97" s="17" t="s">
        <v>59</v>
      </c>
      <c r="C97" s="17" t="s">
        <v>12</v>
      </c>
      <c r="D97" s="17">
        <v>1000</v>
      </c>
      <c r="E97" s="17">
        <v>371.5</v>
      </c>
      <c r="F97" s="17">
        <v>374</v>
      </c>
      <c r="G97" s="17" t="s">
        <v>242</v>
      </c>
      <c r="H97" s="15">
        <v>371.5</v>
      </c>
      <c r="I97" s="53">
        <f t="shared" si="18"/>
        <v>0</v>
      </c>
    </row>
    <row r="98" s="43" customFormat="1" ht="15" spans="1:9">
      <c r="A98" s="14">
        <v>42692</v>
      </c>
      <c r="B98" s="17" t="s">
        <v>109</v>
      </c>
      <c r="C98" s="17" t="s">
        <v>38</v>
      </c>
      <c r="D98" s="17">
        <v>100</v>
      </c>
      <c r="E98" s="17">
        <v>40350</v>
      </c>
      <c r="F98" s="17">
        <v>40550</v>
      </c>
      <c r="G98" s="17" t="s">
        <v>282</v>
      </c>
      <c r="H98" s="15">
        <v>40350</v>
      </c>
      <c r="I98" s="28">
        <v>0</v>
      </c>
    </row>
    <row r="99" s="43" customFormat="1" ht="15" spans="1:9">
      <c r="A99" s="14">
        <v>42692</v>
      </c>
      <c r="B99" s="17" t="s">
        <v>41</v>
      </c>
      <c r="C99" s="17" t="s">
        <v>22</v>
      </c>
      <c r="D99" s="17">
        <v>100</v>
      </c>
      <c r="E99" s="17">
        <v>28935</v>
      </c>
      <c r="F99" s="17">
        <v>28885</v>
      </c>
      <c r="G99" s="17" t="s">
        <v>283</v>
      </c>
      <c r="H99" s="15">
        <v>28955</v>
      </c>
      <c r="I99" s="53">
        <f t="shared" ref="I99:I102" si="19">(H99-E99)*D99</f>
        <v>2000</v>
      </c>
    </row>
    <row r="100" s="43" customFormat="1" ht="15" spans="1:9">
      <c r="A100" s="14">
        <v>42692</v>
      </c>
      <c r="B100" s="17" t="s">
        <v>16</v>
      </c>
      <c r="C100" s="17" t="s">
        <v>12</v>
      </c>
      <c r="D100" s="17">
        <v>100</v>
      </c>
      <c r="E100" s="17">
        <v>3105</v>
      </c>
      <c r="F100" s="17">
        <v>3135</v>
      </c>
      <c r="G100" s="17" t="s">
        <v>284</v>
      </c>
      <c r="H100" s="15">
        <v>3080</v>
      </c>
      <c r="I100" s="53">
        <f t="shared" ref="I100:I110" si="20">(E100-H100)*D100</f>
        <v>2500</v>
      </c>
    </row>
    <row r="101" s="43" customFormat="1" ht="15" spans="1:9">
      <c r="A101" s="14">
        <v>42692</v>
      </c>
      <c r="B101" s="17" t="s">
        <v>11</v>
      </c>
      <c r="C101" s="17" t="s">
        <v>22</v>
      </c>
      <c r="D101" s="17">
        <v>5000</v>
      </c>
      <c r="E101" s="17">
        <v>172.65</v>
      </c>
      <c r="F101" s="17">
        <v>172</v>
      </c>
      <c r="G101" s="17" t="s">
        <v>285</v>
      </c>
      <c r="H101" s="15">
        <v>174</v>
      </c>
      <c r="I101" s="53">
        <f t="shared" si="19"/>
        <v>6749.99999999997</v>
      </c>
    </row>
    <row r="102" s="43" customFormat="1" ht="15" spans="1:9">
      <c r="A102" s="14">
        <v>42692</v>
      </c>
      <c r="B102" s="17" t="s">
        <v>31</v>
      </c>
      <c r="C102" s="17" t="s">
        <v>22</v>
      </c>
      <c r="D102" s="17">
        <v>5000</v>
      </c>
      <c r="E102" s="17">
        <v>147.55</v>
      </c>
      <c r="F102" s="17">
        <v>147</v>
      </c>
      <c r="G102" s="17" t="s">
        <v>286</v>
      </c>
      <c r="H102" s="15">
        <v>148.05</v>
      </c>
      <c r="I102" s="53">
        <f t="shared" si="19"/>
        <v>2500</v>
      </c>
    </row>
    <row r="103" s="43" customFormat="1" ht="15" spans="1:9">
      <c r="A103" s="14">
        <v>42692</v>
      </c>
      <c r="B103" s="17" t="s">
        <v>109</v>
      </c>
      <c r="C103" s="17" t="s">
        <v>38</v>
      </c>
      <c r="D103" s="17">
        <v>100</v>
      </c>
      <c r="E103" s="17">
        <v>28940</v>
      </c>
      <c r="F103" s="17">
        <v>29001</v>
      </c>
      <c r="G103" s="17" t="s">
        <v>287</v>
      </c>
      <c r="H103" s="15">
        <v>28860</v>
      </c>
      <c r="I103" s="53">
        <f t="shared" si="20"/>
        <v>8000</v>
      </c>
    </row>
    <row r="104" s="43" customFormat="1" ht="15" spans="1:9">
      <c r="A104" s="14">
        <v>42695</v>
      </c>
      <c r="B104" s="17" t="s">
        <v>19</v>
      </c>
      <c r="C104" s="17" t="s">
        <v>12</v>
      </c>
      <c r="D104" s="17">
        <v>5000</v>
      </c>
      <c r="E104" s="17">
        <v>148</v>
      </c>
      <c r="F104" s="17">
        <v>148.5</v>
      </c>
      <c r="G104" s="17" t="s">
        <v>288</v>
      </c>
      <c r="H104" s="15">
        <v>147.5</v>
      </c>
      <c r="I104" s="53">
        <f t="shared" si="20"/>
        <v>2500</v>
      </c>
    </row>
    <row r="105" s="43" customFormat="1" ht="15" spans="1:9">
      <c r="A105" s="14">
        <v>42695</v>
      </c>
      <c r="B105" s="17" t="s">
        <v>11</v>
      </c>
      <c r="C105" s="17" t="s">
        <v>12</v>
      </c>
      <c r="D105" s="17">
        <v>5000</v>
      </c>
      <c r="E105" s="17">
        <v>174.9</v>
      </c>
      <c r="F105" s="17">
        <v>175.4</v>
      </c>
      <c r="G105" s="17" t="s">
        <v>289</v>
      </c>
      <c r="H105" s="15">
        <v>174.4</v>
      </c>
      <c r="I105" s="53">
        <f t="shared" si="20"/>
        <v>2500</v>
      </c>
    </row>
    <row r="106" s="43" customFormat="1" ht="15" spans="1:9">
      <c r="A106" s="20">
        <v>42695</v>
      </c>
      <c r="B106" s="21" t="s">
        <v>16</v>
      </c>
      <c r="C106" s="21" t="s">
        <v>12</v>
      </c>
      <c r="D106" s="21">
        <v>100</v>
      </c>
      <c r="E106" s="21">
        <v>3215</v>
      </c>
      <c r="F106" s="21">
        <v>3235</v>
      </c>
      <c r="G106" s="21" t="s">
        <v>290</v>
      </c>
      <c r="H106" s="16">
        <v>3220</v>
      </c>
      <c r="I106" s="27">
        <f t="shared" si="20"/>
        <v>-500</v>
      </c>
    </row>
    <row r="107" s="43" customFormat="1" ht="15" spans="1:9">
      <c r="A107" s="20">
        <v>42695</v>
      </c>
      <c r="B107" s="21" t="s">
        <v>109</v>
      </c>
      <c r="C107" s="21" t="s">
        <v>12</v>
      </c>
      <c r="D107" s="21">
        <v>100</v>
      </c>
      <c r="E107" s="21">
        <v>29070</v>
      </c>
      <c r="F107" s="21">
        <v>29120</v>
      </c>
      <c r="G107" s="21" t="s">
        <v>291</v>
      </c>
      <c r="H107" s="16">
        <v>29120</v>
      </c>
      <c r="I107" s="27">
        <f t="shared" si="20"/>
        <v>-5000</v>
      </c>
    </row>
    <row r="108" s="43" customFormat="1" ht="15" spans="1:9">
      <c r="A108" s="14">
        <v>42695</v>
      </c>
      <c r="B108" s="17" t="s">
        <v>21</v>
      </c>
      <c r="C108" s="17" t="s">
        <v>12</v>
      </c>
      <c r="D108" s="17">
        <v>1250</v>
      </c>
      <c r="E108" s="17">
        <v>200</v>
      </c>
      <c r="F108" s="17">
        <v>202</v>
      </c>
      <c r="G108" s="17" t="s">
        <v>292</v>
      </c>
      <c r="H108" s="15">
        <v>200</v>
      </c>
      <c r="I108" s="53">
        <f t="shared" si="20"/>
        <v>0</v>
      </c>
    </row>
    <row r="109" s="43" customFormat="1" ht="15" spans="1:9">
      <c r="A109" s="14">
        <v>42695</v>
      </c>
      <c r="B109" s="17" t="s">
        <v>41</v>
      </c>
      <c r="C109" s="17" t="s">
        <v>12</v>
      </c>
      <c r="D109" s="17">
        <v>100</v>
      </c>
      <c r="E109" s="17">
        <v>29120</v>
      </c>
      <c r="F109" s="17">
        <v>29180</v>
      </c>
      <c r="G109" s="17" t="s">
        <v>293</v>
      </c>
      <c r="H109" s="15">
        <v>29070</v>
      </c>
      <c r="I109" s="53">
        <f t="shared" si="20"/>
        <v>5000</v>
      </c>
    </row>
    <row r="110" s="43" customFormat="1" ht="15" spans="1:10">
      <c r="A110" s="14">
        <v>42696</v>
      </c>
      <c r="B110" s="17" t="s">
        <v>19</v>
      </c>
      <c r="C110" s="17" t="s">
        <v>12</v>
      </c>
      <c r="D110" s="17">
        <v>5000</v>
      </c>
      <c r="E110" s="17">
        <v>149.4</v>
      </c>
      <c r="F110" s="17">
        <v>149.9</v>
      </c>
      <c r="G110" s="17" t="s">
        <v>294</v>
      </c>
      <c r="H110" s="15">
        <v>149.4</v>
      </c>
      <c r="I110" s="53">
        <f t="shared" si="20"/>
        <v>0</v>
      </c>
      <c r="J110" s="88" t="s">
        <v>295</v>
      </c>
    </row>
    <row r="111" s="43" customFormat="1" ht="15" spans="1:9">
      <c r="A111" s="14">
        <v>42696</v>
      </c>
      <c r="B111" s="17" t="s">
        <v>41</v>
      </c>
      <c r="C111" s="17" t="s">
        <v>36</v>
      </c>
      <c r="D111" s="17">
        <v>100</v>
      </c>
      <c r="E111" s="17">
        <v>29200</v>
      </c>
      <c r="F111" s="17">
        <v>29149</v>
      </c>
      <c r="G111" s="17" t="s">
        <v>296</v>
      </c>
      <c r="H111" s="15">
        <v>29200</v>
      </c>
      <c r="I111" s="53">
        <f t="shared" ref="I111:I115" si="21">(H111-E111)*D111</f>
        <v>0</v>
      </c>
    </row>
    <row r="112" s="43" customFormat="1" ht="15" spans="1:9">
      <c r="A112" s="20">
        <v>42696</v>
      </c>
      <c r="B112" s="21" t="s">
        <v>16</v>
      </c>
      <c r="C112" s="21" t="s">
        <v>22</v>
      </c>
      <c r="D112" s="21">
        <v>100</v>
      </c>
      <c r="E112" s="21">
        <v>3330</v>
      </c>
      <c r="F112" s="21">
        <v>3310</v>
      </c>
      <c r="G112" s="21" t="s">
        <v>297</v>
      </c>
      <c r="H112" s="16">
        <v>3310</v>
      </c>
      <c r="I112" s="27">
        <f t="shared" si="21"/>
        <v>-2000</v>
      </c>
    </row>
    <row r="113" s="43" customFormat="1" ht="15" spans="1:9">
      <c r="A113" s="14">
        <v>42696</v>
      </c>
      <c r="B113" s="17" t="s">
        <v>14</v>
      </c>
      <c r="C113" s="17" t="s">
        <v>12</v>
      </c>
      <c r="D113" s="17">
        <v>30</v>
      </c>
      <c r="E113" s="17">
        <v>40970</v>
      </c>
      <c r="F113" s="17">
        <v>41150</v>
      </c>
      <c r="G113" s="17" t="s">
        <v>298</v>
      </c>
      <c r="H113" s="15">
        <v>40600</v>
      </c>
      <c r="I113" s="53">
        <f t="shared" ref="I113:I117" si="22">(E113-H113)*D113</f>
        <v>11100</v>
      </c>
    </row>
    <row r="114" s="43" customFormat="1" ht="15" spans="1:9">
      <c r="A114" s="20">
        <v>42696</v>
      </c>
      <c r="B114" s="21" t="s">
        <v>11</v>
      </c>
      <c r="C114" s="21" t="s">
        <v>38</v>
      </c>
      <c r="D114" s="21">
        <v>5000</v>
      </c>
      <c r="E114" s="21">
        <v>176.7</v>
      </c>
      <c r="F114" s="21">
        <v>177.2</v>
      </c>
      <c r="G114" s="21" t="s">
        <v>299</v>
      </c>
      <c r="H114" s="16">
        <v>177.2</v>
      </c>
      <c r="I114" s="27">
        <f t="shared" si="22"/>
        <v>-2500</v>
      </c>
    </row>
    <row r="115" s="43" customFormat="1" ht="15" spans="1:9">
      <c r="A115" s="14">
        <v>42696</v>
      </c>
      <c r="B115" s="17" t="s">
        <v>300</v>
      </c>
      <c r="C115" s="17" t="s">
        <v>22</v>
      </c>
      <c r="D115" s="17">
        <v>5000</v>
      </c>
      <c r="E115" s="17">
        <v>118.55</v>
      </c>
      <c r="F115" s="17">
        <v>118.05</v>
      </c>
      <c r="G115" s="17">
        <v>119.05</v>
      </c>
      <c r="H115" s="15">
        <v>119.05</v>
      </c>
      <c r="I115" s="53">
        <f t="shared" si="21"/>
        <v>2500</v>
      </c>
    </row>
    <row r="116" s="43" customFormat="1" ht="15" spans="1:9">
      <c r="A116" s="14">
        <v>42696</v>
      </c>
      <c r="B116" s="17" t="s">
        <v>21</v>
      </c>
      <c r="C116" s="17" t="s">
        <v>12</v>
      </c>
      <c r="D116" s="17">
        <v>1250</v>
      </c>
      <c r="E116" s="17">
        <v>203.3</v>
      </c>
      <c r="F116" s="17">
        <v>205.3</v>
      </c>
      <c r="G116" s="17" t="s">
        <v>301</v>
      </c>
      <c r="H116" s="15">
        <v>199.5</v>
      </c>
      <c r="I116" s="53">
        <f t="shared" si="22"/>
        <v>4750.00000000001</v>
      </c>
    </row>
    <row r="117" s="43" customFormat="1" ht="15" spans="1:9">
      <c r="A117" s="14">
        <v>42696</v>
      </c>
      <c r="B117" s="17" t="s">
        <v>16</v>
      </c>
      <c r="C117" s="17" t="s">
        <v>12</v>
      </c>
      <c r="D117" s="17">
        <v>100</v>
      </c>
      <c r="E117" s="17">
        <v>3340</v>
      </c>
      <c r="F117" s="17">
        <v>3361</v>
      </c>
      <c r="G117" s="17" t="s">
        <v>302</v>
      </c>
      <c r="H117" s="15">
        <v>3290</v>
      </c>
      <c r="I117" s="53">
        <f t="shared" si="22"/>
        <v>5000</v>
      </c>
    </row>
    <row r="118" s="43" customFormat="1" ht="15" spans="1:9">
      <c r="A118" s="14">
        <v>42696</v>
      </c>
      <c r="B118" s="17" t="s">
        <v>303</v>
      </c>
      <c r="C118" s="17" t="s">
        <v>22</v>
      </c>
      <c r="D118" s="17">
        <v>5000</v>
      </c>
      <c r="E118" s="17">
        <v>118</v>
      </c>
      <c r="F118" s="17">
        <v>117.5</v>
      </c>
      <c r="G118" s="17" t="s">
        <v>304</v>
      </c>
      <c r="H118" s="15">
        <v>119.05</v>
      </c>
      <c r="I118" s="53">
        <f>(H118-E118)*D118</f>
        <v>5249.99999999999</v>
      </c>
    </row>
    <row r="119" s="43" customFormat="1" ht="15" spans="1:9">
      <c r="A119" s="14">
        <v>42696</v>
      </c>
      <c r="B119" s="17" t="s">
        <v>48</v>
      </c>
      <c r="C119" s="17" t="s">
        <v>12</v>
      </c>
      <c r="D119" s="17">
        <v>5000</v>
      </c>
      <c r="E119" s="17">
        <v>177.4</v>
      </c>
      <c r="F119" s="17">
        <v>178</v>
      </c>
      <c r="G119" s="17" t="s">
        <v>305</v>
      </c>
      <c r="H119" s="15">
        <v>176.25</v>
      </c>
      <c r="I119" s="53">
        <f t="shared" ref="I119:I122" si="23">(E119-H119)*D119</f>
        <v>5750.00000000003</v>
      </c>
    </row>
    <row r="120" s="43" customFormat="1" ht="15" spans="1:9">
      <c r="A120" s="14">
        <v>42696</v>
      </c>
      <c r="B120" s="17" t="s">
        <v>29</v>
      </c>
      <c r="C120" s="17" t="s">
        <v>38</v>
      </c>
      <c r="D120" s="17">
        <v>100</v>
      </c>
      <c r="E120" s="17">
        <v>3305</v>
      </c>
      <c r="F120" s="17">
        <v>3325</v>
      </c>
      <c r="G120" s="17" t="s">
        <v>306</v>
      </c>
      <c r="H120" s="15">
        <v>3280</v>
      </c>
      <c r="I120" s="53">
        <f t="shared" si="23"/>
        <v>2500</v>
      </c>
    </row>
    <row r="121" s="43" customFormat="1" ht="15" spans="1:9">
      <c r="A121" s="14">
        <v>42697</v>
      </c>
      <c r="B121" s="17" t="s">
        <v>16</v>
      </c>
      <c r="C121" s="17" t="s">
        <v>38</v>
      </c>
      <c r="D121" s="17">
        <v>100</v>
      </c>
      <c r="E121" s="17">
        <v>3295</v>
      </c>
      <c r="F121" s="17">
        <v>3021</v>
      </c>
      <c r="G121" s="17" t="s">
        <v>307</v>
      </c>
      <c r="H121" s="15">
        <v>3295</v>
      </c>
      <c r="I121" s="53">
        <f t="shared" si="23"/>
        <v>0</v>
      </c>
    </row>
    <row r="122" s="43" customFormat="1" ht="15" spans="1:9">
      <c r="A122" s="20">
        <v>42697</v>
      </c>
      <c r="B122" s="21" t="s">
        <v>19</v>
      </c>
      <c r="C122" s="21" t="s">
        <v>12</v>
      </c>
      <c r="D122" s="21">
        <v>5000</v>
      </c>
      <c r="E122" s="21">
        <v>149.55</v>
      </c>
      <c r="F122" s="21">
        <v>150.05</v>
      </c>
      <c r="G122" s="21" t="s">
        <v>308</v>
      </c>
      <c r="H122" s="16">
        <v>150.05</v>
      </c>
      <c r="I122" s="27">
        <f t="shared" si="23"/>
        <v>-2500</v>
      </c>
    </row>
    <row r="123" s="43" customFormat="1" ht="15" spans="1:9">
      <c r="A123" s="14">
        <v>42697</v>
      </c>
      <c r="B123" s="17" t="s">
        <v>76</v>
      </c>
      <c r="C123" s="17" t="s">
        <v>36</v>
      </c>
      <c r="D123" s="17">
        <v>5000</v>
      </c>
      <c r="E123" s="17">
        <v>119.95</v>
      </c>
      <c r="F123" s="17">
        <v>119.45</v>
      </c>
      <c r="G123" s="17" t="s">
        <v>309</v>
      </c>
      <c r="H123" s="15">
        <v>120.45</v>
      </c>
      <c r="I123" s="53">
        <f>(H123-E123)*D123</f>
        <v>2500</v>
      </c>
    </row>
    <row r="124" s="43" customFormat="1" ht="15" spans="1:9">
      <c r="A124" s="14">
        <v>42697</v>
      </c>
      <c r="B124" s="17" t="s">
        <v>41</v>
      </c>
      <c r="C124" s="17" t="s">
        <v>22</v>
      </c>
      <c r="D124" s="17">
        <v>100</v>
      </c>
      <c r="E124" s="17">
        <v>29190</v>
      </c>
      <c r="F124" s="17">
        <v>29140</v>
      </c>
      <c r="G124" s="17" t="s">
        <v>310</v>
      </c>
      <c r="H124" s="15">
        <v>29190</v>
      </c>
      <c r="I124" s="53">
        <f>(H124-E124)*D124</f>
        <v>0</v>
      </c>
    </row>
    <row r="125" s="43" customFormat="1" ht="15" spans="1:9">
      <c r="A125" s="14">
        <v>42697</v>
      </c>
      <c r="B125" s="17" t="s">
        <v>14</v>
      </c>
      <c r="C125" s="17" t="s">
        <v>12</v>
      </c>
      <c r="D125" s="17">
        <v>30</v>
      </c>
      <c r="E125" s="17">
        <v>40760</v>
      </c>
      <c r="F125" s="17">
        <v>40960</v>
      </c>
      <c r="G125" s="17" t="s">
        <v>311</v>
      </c>
      <c r="H125" s="15">
        <v>40760</v>
      </c>
      <c r="I125" s="53">
        <f t="shared" ref="I125:I131" si="24">(E125-H125)*D125</f>
        <v>0</v>
      </c>
    </row>
    <row r="126" s="42" customFormat="1" ht="15" spans="1:9">
      <c r="A126" s="20">
        <v>42697</v>
      </c>
      <c r="B126" s="21" t="s">
        <v>59</v>
      </c>
      <c r="C126" s="21" t="s">
        <v>12</v>
      </c>
      <c r="D126" s="21">
        <v>1000</v>
      </c>
      <c r="E126" s="21">
        <v>384.5</v>
      </c>
      <c r="F126" s="21">
        <v>386</v>
      </c>
      <c r="G126" s="21" t="s">
        <v>312</v>
      </c>
      <c r="H126" s="16">
        <v>386</v>
      </c>
      <c r="I126" s="27">
        <f t="shared" si="24"/>
        <v>-1500</v>
      </c>
    </row>
    <row r="127" s="42" customFormat="1" ht="15" spans="1:9">
      <c r="A127" s="14">
        <v>42697</v>
      </c>
      <c r="B127" s="17" t="s">
        <v>76</v>
      </c>
      <c r="C127" s="17" t="s">
        <v>38</v>
      </c>
      <c r="D127" s="17">
        <v>5000</v>
      </c>
      <c r="E127" s="17">
        <v>120.8</v>
      </c>
      <c r="F127" s="17">
        <v>121.35</v>
      </c>
      <c r="G127" s="17" t="s">
        <v>313</v>
      </c>
      <c r="H127" s="15">
        <v>119.7</v>
      </c>
      <c r="I127" s="53">
        <f t="shared" si="24"/>
        <v>5499.99999999997</v>
      </c>
    </row>
    <row r="128" s="42" customFormat="1" ht="15" spans="1:9">
      <c r="A128" s="14">
        <v>42697</v>
      </c>
      <c r="B128" s="17" t="s">
        <v>50</v>
      </c>
      <c r="C128" s="17" t="s">
        <v>12</v>
      </c>
      <c r="D128" s="17">
        <v>100</v>
      </c>
      <c r="E128" s="17">
        <v>3295</v>
      </c>
      <c r="F128" s="17">
        <v>3221</v>
      </c>
      <c r="G128" s="17" t="s">
        <v>307</v>
      </c>
      <c r="H128" s="15">
        <v>3275</v>
      </c>
      <c r="I128" s="53">
        <f t="shared" si="24"/>
        <v>2000</v>
      </c>
    </row>
    <row r="129" s="42" customFormat="1" ht="15" spans="1:9">
      <c r="A129" s="14">
        <v>42697</v>
      </c>
      <c r="B129" s="17" t="s">
        <v>14</v>
      </c>
      <c r="C129" s="17" t="s">
        <v>12</v>
      </c>
      <c r="D129" s="17">
        <v>30</v>
      </c>
      <c r="E129" s="17">
        <v>40600</v>
      </c>
      <c r="F129" s="17">
        <v>40810</v>
      </c>
      <c r="G129" s="17" t="s">
        <v>314</v>
      </c>
      <c r="H129" s="15">
        <v>40100</v>
      </c>
      <c r="I129" s="53">
        <f t="shared" si="24"/>
        <v>15000</v>
      </c>
    </row>
    <row r="130" s="42" customFormat="1" ht="15" spans="1:9">
      <c r="A130" s="14">
        <v>42698</v>
      </c>
      <c r="B130" s="17" t="s">
        <v>41</v>
      </c>
      <c r="C130" s="17" t="s">
        <v>12</v>
      </c>
      <c r="D130" s="17">
        <v>100</v>
      </c>
      <c r="E130" s="17">
        <v>28700</v>
      </c>
      <c r="F130" s="17">
        <v>28760</v>
      </c>
      <c r="G130" s="17" t="s">
        <v>315</v>
      </c>
      <c r="H130" s="15">
        <v>28700</v>
      </c>
      <c r="I130" s="53">
        <f t="shared" si="24"/>
        <v>0</v>
      </c>
    </row>
    <row r="131" s="42" customFormat="1" ht="15" spans="1:9">
      <c r="A131" s="14">
        <v>42698</v>
      </c>
      <c r="B131" s="17" t="s">
        <v>59</v>
      </c>
      <c r="C131" s="17" t="s">
        <v>12</v>
      </c>
      <c r="D131" s="17">
        <v>1000</v>
      </c>
      <c r="E131" s="17">
        <v>403</v>
      </c>
      <c r="F131" s="17">
        <v>405</v>
      </c>
      <c r="G131" s="17" t="s">
        <v>316</v>
      </c>
      <c r="H131" s="15">
        <v>401</v>
      </c>
      <c r="I131" s="53">
        <f t="shared" si="24"/>
        <v>2000</v>
      </c>
    </row>
    <row r="132" s="42" customFormat="1" ht="15" spans="1:9">
      <c r="A132" s="14">
        <v>42698</v>
      </c>
      <c r="B132" s="17" t="s">
        <v>96</v>
      </c>
      <c r="C132" s="17" t="s">
        <v>22</v>
      </c>
      <c r="D132" s="17">
        <v>5000</v>
      </c>
      <c r="E132" s="17">
        <v>184.65</v>
      </c>
      <c r="F132" s="17">
        <v>184.15</v>
      </c>
      <c r="G132" s="17" t="s">
        <v>317</v>
      </c>
      <c r="H132" s="15">
        <v>184.65</v>
      </c>
      <c r="I132" s="53">
        <f t="shared" ref="I132:I134" si="25">(H132-E132)*D132</f>
        <v>0</v>
      </c>
    </row>
    <row r="133" s="42" customFormat="1" ht="15" spans="1:9">
      <c r="A133" s="14">
        <v>42698</v>
      </c>
      <c r="B133" s="17" t="s">
        <v>16</v>
      </c>
      <c r="C133" s="17" t="s">
        <v>36</v>
      </c>
      <c r="D133" s="17">
        <v>100</v>
      </c>
      <c r="E133" s="17">
        <v>3305</v>
      </c>
      <c r="F133" s="17">
        <v>3285</v>
      </c>
      <c r="G133" s="17" t="s">
        <v>318</v>
      </c>
      <c r="H133" s="15">
        <v>3305</v>
      </c>
      <c r="I133" s="53">
        <f t="shared" si="25"/>
        <v>0</v>
      </c>
    </row>
    <row r="134" s="42" customFormat="1" ht="15" spans="1:9">
      <c r="A134" s="20">
        <v>42698</v>
      </c>
      <c r="B134" s="21" t="s">
        <v>76</v>
      </c>
      <c r="C134" s="21" t="s">
        <v>22</v>
      </c>
      <c r="D134" s="21">
        <v>5000</v>
      </c>
      <c r="E134" s="21">
        <v>121.8</v>
      </c>
      <c r="F134" s="21">
        <v>121.3</v>
      </c>
      <c r="G134" s="21" t="s">
        <v>319</v>
      </c>
      <c r="H134" s="16">
        <v>121.3</v>
      </c>
      <c r="I134" s="27">
        <f t="shared" si="25"/>
        <v>-2500</v>
      </c>
    </row>
    <row r="135" s="42" customFormat="1" ht="15" spans="1:9">
      <c r="A135" s="20">
        <v>42698</v>
      </c>
      <c r="B135" s="21" t="s">
        <v>19</v>
      </c>
      <c r="C135" s="21" t="s">
        <v>38</v>
      </c>
      <c r="D135" s="21">
        <v>5000</v>
      </c>
      <c r="E135" s="21">
        <v>152.9</v>
      </c>
      <c r="F135" s="21">
        <v>153.4</v>
      </c>
      <c r="G135" s="21" t="s">
        <v>320</v>
      </c>
      <c r="H135" s="16">
        <v>153.4</v>
      </c>
      <c r="I135" s="27">
        <f t="shared" ref="I135:I142" si="26">(E135-H135)*D135</f>
        <v>-2500</v>
      </c>
    </row>
    <row r="136" s="42" customFormat="1" ht="15" spans="1:9">
      <c r="A136" s="20">
        <v>42698</v>
      </c>
      <c r="B136" s="21" t="s">
        <v>109</v>
      </c>
      <c r="C136" s="21" t="s">
        <v>38</v>
      </c>
      <c r="D136" s="21">
        <v>100</v>
      </c>
      <c r="E136" s="21">
        <v>28720</v>
      </c>
      <c r="F136" s="21">
        <v>28775</v>
      </c>
      <c r="G136" s="21" t="s">
        <v>321</v>
      </c>
      <c r="H136" s="16">
        <v>28775</v>
      </c>
      <c r="I136" s="27">
        <f t="shared" si="26"/>
        <v>-5500</v>
      </c>
    </row>
    <row r="137" s="42" customFormat="1" ht="15" spans="1:9">
      <c r="A137" s="14">
        <v>42698</v>
      </c>
      <c r="B137" s="17" t="s">
        <v>96</v>
      </c>
      <c r="C137" s="17" t="s">
        <v>36</v>
      </c>
      <c r="D137" s="17">
        <v>5000</v>
      </c>
      <c r="E137" s="17">
        <v>185.7</v>
      </c>
      <c r="F137" s="17">
        <v>185.2</v>
      </c>
      <c r="G137" s="17" t="s">
        <v>322</v>
      </c>
      <c r="H137" s="15">
        <v>187</v>
      </c>
      <c r="I137" s="28">
        <f t="shared" ref="I137:I139" si="27">(H137-E137)*D137</f>
        <v>6500.00000000006</v>
      </c>
    </row>
    <row r="138" s="42" customFormat="1" ht="15" spans="1:9">
      <c r="A138" s="14">
        <v>42699</v>
      </c>
      <c r="B138" s="17" t="s">
        <v>29</v>
      </c>
      <c r="C138" s="17" t="s">
        <v>22</v>
      </c>
      <c r="D138" s="17">
        <v>100</v>
      </c>
      <c r="E138" s="17">
        <v>3260</v>
      </c>
      <c r="F138" s="17">
        <v>3239</v>
      </c>
      <c r="G138" s="17" t="s">
        <v>323</v>
      </c>
      <c r="H138" s="15">
        <v>3260</v>
      </c>
      <c r="I138" s="28">
        <f t="shared" si="27"/>
        <v>0</v>
      </c>
    </row>
    <row r="139" s="42" customFormat="1" ht="15" spans="1:9">
      <c r="A139" s="14">
        <v>42699</v>
      </c>
      <c r="B139" s="17" t="s">
        <v>11</v>
      </c>
      <c r="C139" s="17" t="s">
        <v>36</v>
      </c>
      <c r="D139" s="17">
        <v>5000</v>
      </c>
      <c r="E139" s="17">
        <v>187.15</v>
      </c>
      <c r="F139" s="17">
        <v>186.65</v>
      </c>
      <c r="G139" s="17" t="s">
        <v>324</v>
      </c>
      <c r="H139" s="15">
        <v>187.65</v>
      </c>
      <c r="I139" s="28">
        <f t="shared" si="27"/>
        <v>2500</v>
      </c>
    </row>
    <row r="140" s="42" customFormat="1" ht="15" spans="1:9">
      <c r="A140" s="14">
        <v>42699</v>
      </c>
      <c r="B140" s="17" t="s">
        <v>59</v>
      </c>
      <c r="C140" s="17" t="s">
        <v>38</v>
      </c>
      <c r="D140" s="17">
        <v>1000</v>
      </c>
      <c r="E140" s="17">
        <v>400</v>
      </c>
      <c r="F140" s="17">
        <v>402.1</v>
      </c>
      <c r="G140" s="17" t="s">
        <v>325</v>
      </c>
      <c r="H140" s="15">
        <v>399</v>
      </c>
      <c r="I140" s="53">
        <f t="shared" si="26"/>
        <v>1000</v>
      </c>
    </row>
    <row r="141" s="42" customFormat="1" ht="15" spans="1:9">
      <c r="A141" s="14">
        <v>42699</v>
      </c>
      <c r="B141" s="17" t="s">
        <v>41</v>
      </c>
      <c r="C141" s="17" t="s">
        <v>12</v>
      </c>
      <c r="D141" s="17">
        <v>100</v>
      </c>
      <c r="E141" s="17">
        <v>28540</v>
      </c>
      <c r="F141" s="17">
        <v>28585</v>
      </c>
      <c r="G141" s="17" t="s">
        <v>326</v>
      </c>
      <c r="H141" s="15">
        <v>28540</v>
      </c>
      <c r="I141" s="53">
        <f t="shared" si="26"/>
        <v>0</v>
      </c>
    </row>
    <row r="142" s="42" customFormat="1" ht="15" spans="1:9">
      <c r="A142" s="14">
        <v>42699</v>
      </c>
      <c r="B142" s="17" t="s">
        <v>14</v>
      </c>
      <c r="C142" s="17" t="s">
        <v>12</v>
      </c>
      <c r="D142" s="17">
        <v>30</v>
      </c>
      <c r="E142" s="17">
        <v>40280</v>
      </c>
      <c r="F142" s="17">
        <v>40501</v>
      </c>
      <c r="G142" s="17" t="s">
        <v>327</v>
      </c>
      <c r="H142" s="15">
        <v>40280</v>
      </c>
      <c r="I142" s="53">
        <f t="shared" si="26"/>
        <v>0</v>
      </c>
    </row>
    <row r="143" s="42" customFormat="1" ht="15" spans="1:9">
      <c r="A143" s="14">
        <v>42699</v>
      </c>
      <c r="B143" s="17" t="s">
        <v>11</v>
      </c>
      <c r="C143" s="17" t="s">
        <v>22</v>
      </c>
      <c r="D143" s="17">
        <v>5000</v>
      </c>
      <c r="E143" s="17">
        <v>187.9</v>
      </c>
      <c r="F143" s="17">
        <v>187.4</v>
      </c>
      <c r="G143" s="17" t="s">
        <v>328</v>
      </c>
      <c r="H143" s="15">
        <v>189</v>
      </c>
      <c r="I143" s="28">
        <f t="shared" ref="I143:I148" si="28">(H143-E143)*D143</f>
        <v>5499.99999999997</v>
      </c>
    </row>
    <row r="144" s="42" customFormat="1" ht="15" spans="1:9">
      <c r="A144" s="14">
        <v>42699</v>
      </c>
      <c r="B144" s="17" t="s">
        <v>19</v>
      </c>
      <c r="C144" s="17" t="s">
        <v>22</v>
      </c>
      <c r="D144" s="17">
        <v>5000</v>
      </c>
      <c r="E144" s="17">
        <v>155.9</v>
      </c>
      <c r="F144" s="17">
        <v>155.4</v>
      </c>
      <c r="G144" s="17" t="s">
        <v>329</v>
      </c>
      <c r="H144" s="15">
        <v>157</v>
      </c>
      <c r="I144" s="28">
        <f t="shared" si="28"/>
        <v>5499.99999999997</v>
      </c>
    </row>
    <row r="145" s="42" customFormat="1" ht="15" spans="1:9">
      <c r="A145" s="20">
        <v>42699</v>
      </c>
      <c r="B145" s="21" t="s">
        <v>330</v>
      </c>
      <c r="C145" s="21" t="s">
        <v>38</v>
      </c>
      <c r="D145" s="21">
        <v>1250</v>
      </c>
      <c r="E145" s="21">
        <v>215.9</v>
      </c>
      <c r="F145" s="21">
        <v>217.9</v>
      </c>
      <c r="G145" s="21" t="s">
        <v>331</v>
      </c>
      <c r="H145" s="16">
        <v>217.9</v>
      </c>
      <c r="I145" s="27">
        <f t="shared" ref="I145:I149" si="29">(E145-H145)*D145</f>
        <v>-2500</v>
      </c>
    </row>
    <row r="146" s="42" customFormat="1" ht="15" spans="1:9">
      <c r="A146" s="14">
        <v>42699</v>
      </c>
      <c r="B146" s="17" t="s">
        <v>41</v>
      </c>
      <c r="C146" s="17" t="s">
        <v>12</v>
      </c>
      <c r="D146" s="17">
        <v>100</v>
      </c>
      <c r="E146" s="17">
        <v>28610</v>
      </c>
      <c r="F146" s="17">
        <v>28710</v>
      </c>
      <c r="G146" s="17" t="s">
        <v>332</v>
      </c>
      <c r="H146" s="15">
        <v>28510</v>
      </c>
      <c r="I146" s="53">
        <f t="shared" si="29"/>
        <v>10000</v>
      </c>
    </row>
    <row r="147" s="42" customFormat="1" ht="15" spans="1:9">
      <c r="A147" s="14">
        <v>42699</v>
      </c>
      <c r="B147" s="17" t="s">
        <v>270</v>
      </c>
      <c r="C147" s="17" t="s">
        <v>22</v>
      </c>
      <c r="D147" s="17">
        <v>1000</v>
      </c>
      <c r="E147" s="17">
        <v>400.8</v>
      </c>
      <c r="F147" s="17">
        <v>398</v>
      </c>
      <c r="G147" s="17" t="s">
        <v>333</v>
      </c>
      <c r="H147" s="15">
        <v>404.5</v>
      </c>
      <c r="I147" s="28">
        <f t="shared" si="28"/>
        <v>3699.99999999999</v>
      </c>
    </row>
    <row r="148" s="42" customFormat="1" ht="15" spans="1:9">
      <c r="A148" s="14">
        <v>42702</v>
      </c>
      <c r="B148" s="17" t="s">
        <v>48</v>
      </c>
      <c r="C148" s="17" t="s">
        <v>22</v>
      </c>
      <c r="D148" s="17">
        <v>5000</v>
      </c>
      <c r="E148" s="17">
        <v>197.9</v>
      </c>
      <c r="F148" s="17">
        <v>197.4</v>
      </c>
      <c r="G148" s="17" t="s">
        <v>334</v>
      </c>
      <c r="H148" s="15">
        <v>197.9</v>
      </c>
      <c r="I148" s="28">
        <f t="shared" si="28"/>
        <v>0</v>
      </c>
    </row>
    <row r="149" s="42" customFormat="1" ht="15" spans="1:9">
      <c r="A149" s="14">
        <v>42702</v>
      </c>
      <c r="B149" s="17" t="s">
        <v>14</v>
      </c>
      <c r="C149" s="17" t="s">
        <v>12</v>
      </c>
      <c r="D149" s="17">
        <v>30</v>
      </c>
      <c r="E149" s="17">
        <v>41100</v>
      </c>
      <c r="F149" s="17">
        <v>41301</v>
      </c>
      <c r="G149" s="17" t="s">
        <v>335</v>
      </c>
      <c r="H149" s="15">
        <v>40600</v>
      </c>
      <c r="I149" s="28">
        <f t="shared" si="29"/>
        <v>15000</v>
      </c>
    </row>
    <row r="150" s="42" customFormat="1" ht="15" spans="1:9">
      <c r="A150" s="20">
        <v>42702</v>
      </c>
      <c r="B150" s="21" t="s">
        <v>19</v>
      </c>
      <c r="C150" s="21" t="s">
        <v>22</v>
      </c>
      <c r="D150" s="21">
        <v>5000</v>
      </c>
      <c r="E150" s="21">
        <v>166.4</v>
      </c>
      <c r="F150" s="21">
        <v>165.9</v>
      </c>
      <c r="G150" s="21" t="s">
        <v>336</v>
      </c>
      <c r="H150" s="16">
        <v>165.9</v>
      </c>
      <c r="I150" s="29">
        <f t="shared" ref="I150:I154" si="30">(H150-E150)*D150</f>
        <v>-2500</v>
      </c>
    </row>
    <row r="151" s="42" customFormat="1" ht="15" spans="1:9">
      <c r="A151" s="14">
        <v>42702</v>
      </c>
      <c r="B151" s="17" t="s">
        <v>16</v>
      </c>
      <c r="C151" s="17" t="s">
        <v>38</v>
      </c>
      <c r="D151" s="17">
        <v>100</v>
      </c>
      <c r="E151" s="17">
        <v>3180</v>
      </c>
      <c r="F151" s="17">
        <v>3205</v>
      </c>
      <c r="G151" s="17" t="s">
        <v>337</v>
      </c>
      <c r="H151" s="15">
        <v>3160</v>
      </c>
      <c r="I151" s="28">
        <f t="shared" ref="I151:I156" si="31">(E151-H151)*D151</f>
        <v>2000</v>
      </c>
    </row>
    <row r="152" s="42" customFormat="1" ht="15" spans="1:9">
      <c r="A152" s="14">
        <v>42702</v>
      </c>
      <c r="B152" s="17" t="s">
        <v>11</v>
      </c>
      <c r="C152" s="17" t="s">
        <v>22</v>
      </c>
      <c r="D152" s="17">
        <v>5000</v>
      </c>
      <c r="E152" s="17">
        <v>198.5</v>
      </c>
      <c r="F152" s="17">
        <v>198</v>
      </c>
      <c r="G152" s="17" t="s">
        <v>338</v>
      </c>
      <c r="H152" s="15">
        <v>199.75</v>
      </c>
      <c r="I152" s="28">
        <f t="shared" si="30"/>
        <v>6250</v>
      </c>
    </row>
    <row r="153" s="42" customFormat="1" ht="15" spans="1:9">
      <c r="A153" s="14">
        <v>42702</v>
      </c>
      <c r="B153" s="17" t="s">
        <v>72</v>
      </c>
      <c r="C153" s="17" t="s">
        <v>22</v>
      </c>
      <c r="D153" s="17">
        <v>5000</v>
      </c>
      <c r="E153" s="17">
        <v>168.15</v>
      </c>
      <c r="F153" s="17">
        <v>167.65</v>
      </c>
      <c r="G153" s="17" t="s">
        <v>339</v>
      </c>
      <c r="H153" s="15">
        <v>168.15</v>
      </c>
      <c r="I153" s="28">
        <f t="shared" si="30"/>
        <v>0</v>
      </c>
    </row>
    <row r="154" s="42" customFormat="1" ht="15" spans="1:9">
      <c r="A154" s="14">
        <v>42702</v>
      </c>
      <c r="B154" s="17" t="s">
        <v>59</v>
      </c>
      <c r="C154" s="17" t="s">
        <v>22</v>
      </c>
      <c r="D154" s="17">
        <v>1000</v>
      </c>
      <c r="E154" s="17">
        <v>208.05</v>
      </c>
      <c r="F154" s="17">
        <v>206</v>
      </c>
      <c r="G154" s="17" t="s">
        <v>340</v>
      </c>
      <c r="H154" s="15">
        <v>209.05</v>
      </c>
      <c r="I154" s="28">
        <f t="shared" si="30"/>
        <v>1000</v>
      </c>
    </row>
    <row r="155" s="42" customFormat="1" ht="15" spans="1:9">
      <c r="A155" s="14">
        <v>42702</v>
      </c>
      <c r="B155" s="17" t="s">
        <v>76</v>
      </c>
      <c r="C155" s="17" t="s">
        <v>38</v>
      </c>
      <c r="D155" s="17">
        <v>5000</v>
      </c>
      <c r="E155" s="17">
        <v>120.9</v>
      </c>
      <c r="F155" s="17">
        <v>121.4</v>
      </c>
      <c r="G155" s="17" t="s">
        <v>341</v>
      </c>
      <c r="H155" s="15">
        <v>120.4</v>
      </c>
      <c r="I155" s="28">
        <f t="shared" si="31"/>
        <v>2500</v>
      </c>
    </row>
    <row r="156" s="42" customFormat="1" ht="15" spans="1:9">
      <c r="A156" s="14">
        <v>42703</v>
      </c>
      <c r="B156" s="17" t="s">
        <v>11</v>
      </c>
      <c r="C156" s="17" t="s">
        <v>12</v>
      </c>
      <c r="D156" s="17">
        <v>5000</v>
      </c>
      <c r="E156" s="17">
        <v>193.65</v>
      </c>
      <c r="F156" s="17">
        <v>194.15</v>
      </c>
      <c r="G156" s="17" t="s">
        <v>342</v>
      </c>
      <c r="H156" s="15">
        <v>193.15</v>
      </c>
      <c r="I156" s="28">
        <f t="shared" si="31"/>
        <v>2500</v>
      </c>
    </row>
    <row r="157" s="42" customFormat="1" ht="15" spans="1:9">
      <c r="A157" s="20">
        <v>42703</v>
      </c>
      <c r="B157" s="21" t="s">
        <v>21</v>
      </c>
      <c r="C157" s="21" t="s">
        <v>22</v>
      </c>
      <c r="D157" s="21">
        <v>1250</v>
      </c>
      <c r="E157" s="21">
        <v>230.3</v>
      </c>
      <c r="F157" s="21">
        <v>228.3</v>
      </c>
      <c r="G157" s="21" t="s">
        <v>343</v>
      </c>
      <c r="H157" s="16">
        <v>228.3</v>
      </c>
      <c r="I157" s="29">
        <f t="shared" ref="I157:I160" si="32">(H157-E157)*D157</f>
        <v>-2500</v>
      </c>
    </row>
    <row r="158" s="42" customFormat="1" ht="15" spans="1:9">
      <c r="A158" s="14">
        <v>42703</v>
      </c>
      <c r="B158" s="17" t="s">
        <v>31</v>
      </c>
      <c r="C158" s="17" t="s">
        <v>22</v>
      </c>
      <c r="D158" s="17">
        <v>5000</v>
      </c>
      <c r="E158" s="17">
        <v>168.5</v>
      </c>
      <c r="F158" s="17">
        <v>168</v>
      </c>
      <c r="G158" s="17" t="s">
        <v>344</v>
      </c>
      <c r="H158" s="15">
        <v>169.7</v>
      </c>
      <c r="I158" s="28">
        <f t="shared" si="32"/>
        <v>5999.99999999994</v>
      </c>
    </row>
    <row r="159" s="42" customFormat="1" ht="15" spans="1:9">
      <c r="A159" s="14">
        <v>42703</v>
      </c>
      <c r="B159" s="17" t="s">
        <v>41</v>
      </c>
      <c r="C159" s="17" t="s">
        <v>38</v>
      </c>
      <c r="D159" s="17">
        <v>100</v>
      </c>
      <c r="E159" s="17">
        <v>28745</v>
      </c>
      <c r="F159" s="17">
        <v>28805</v>
      </c>
      <c r="G159" s="17" t="s">
        <v>345</v>
      </c>
      <c r="H159" s="15">
        <v>28620</v>
      </c>
      <c r="I159" s="28">
        <f t="shared" ref="I159:I162" si="33">(E159-H159)*D159</f>
        <v>12500</v>
      </c>
    </row>
    <row r="160" s="42" customFormat="1" ht="15" spans="1:9">
      <c r="A160" s="14">
        <v>42703</v>
      </c>
      <c r="B160" s="17" t="s">
        <v>16</v>
      </c>
      <c r="C160" s="17" t="s">
        <v>22</v>
      </c>
      <c r="D160" s="17">
        <v>100</v>
      </c>
      <c r="E160" s="17">
        <v>3205</v>
      </c>
      <c r="F160" s="17">
        <v>3185</v>
      </c>
      <c r="G160" s="17" t="s">
        <v>346</v>
      </c>
      <c r="H160" s="15">
        <v>3205</v>
      </c>
      <c r="I160" s="28">
        <f t="shared" si="32"/>
        <v>0</v>
      </c>
    </row>
    <row r="161" s="42" customFormat="1" ht="15" spans="1:9">
      <c r="A161" s="14">
        <v>42703</v>
      </c>
      <c r="B161" s="17" t="s">
        <v>59</v>
      </c>
      <c r="C161" s="17" t="s">
        <v>38</v>
      </c>
      <c r="D161" s="17">
        <v>1000</v>
      </c>
      <c r="E161" s="17">
        <v>395.5</v>
      </c>
      <c r="F161" s="17">
        <v>397.5</v>
      </c>
      <c r="G161" s="17" t="s">
        <v>347</v>
      </c>
      <c r="H161" s="15">
        <v>395</v>
      </c>
      <c r="I161" s="28">
        <f t="shared" si="33"/>
        <v>500</v>
      </c>
    </row>
    <row r="162" s="42" customFormat="1" ht="15" spans="1:9">
      <c r="A162" s="14">
        <v>42703</v>
      </c>
      <c r="B162" s="17" t="s">
        <v>29</v>
      </c>
      <c r="C162" s="17" t="s">
        <v>12</v>
      </c>
      <c r="D162" s="17">
        <v>100</v>
      </c>
      <c r="E162" s="17">
        <v>3191</v>
      </c>
      <c r="F162" s="17">
        <v>3215</v>
      </c>
      <c r="G162" s="17" t="s">
        <v>348</v>
      </c>
      <c r="H162" s="15">
        <v>3150</v>
      </c>
      <c r="I162" s="28">
        <f t="shared" si="33"/>
        <v>4100</v>
      </c>
    </row>
    <row r="163" s="42" customFormat="1" ht="15" spans="1:9">
      <c r="A163" s="14">
        <v>42704</v>
      </c>
      <c r="B163" s="17" t="s">
        <v>48</v>
      </c>
      <c r="C163" s="17" t="s">
        <v>22</v>
      </c>
      <c r="D163" s="17">
        <v>5000</v>
      </c>
      <c r="E163" s="17">
        <v>184.45</v>
      </c>
      <c r="F163" s="17">
        <v>183.95</v>
      </c>
      <c r="G163" s="17" t="s">
        <v>349</v>
      </c>
      <c r="H163" s="15">
        <v>185.55</v>
      </c>
      <c r="I163" s="28">
        <f>(H163-E163)*D163</f>
        <v>5500.00000000011</v>
      </c>
    </row>
    <row r="164" s="42" customFormat="1" ht="15" spans="1:9">
      <c r="A164" s="20">
        <v>42704</v>
      </c>
      <c r="B164" s="21" t="s">
        <v>16</v>
      </c>
      <c r="C164" s="21" t="s">
        <v>12</v>
      </c>
      <c r="D164" s="21">
        <v>100</v>
      </c>
      <c r="E164" s="21">
        <v>3160</v>
      </c>
      <c r="F164" s="21">
        <v>3181</v>
      </c>
      <c r="G164" s="21" t="s">
        <v>350</v>
      </c>
      <c r="H164" s="16">
        <v>3181</v>
      </c>
      <c r="I164" s="29">
        <f t="shared" ref="I164:I170" si="34">(E164-H164)*D164</f>
        <v>-2100</v>
      </c>
    </row>
    <row r="165" s="42" customFormat="1" ht="15" spans="1:9">
      <c r="A165" s="14">
        <v>42704</v>
      </c>
      <c r="B165" s="17" t="s">
        <v>14</v>
      </c>
      <c r="C165" s="17" t="s">
        <v>12</v>
      </c>
      <c r="D165" s="17">
        <v>30</v>
      </c>
      <c r="E165" s="17">
        <v>40760</v>
      </c>
      <c r="F165" s="17">
        <v>40960</v>
      </c>
      <c r="G165" s="17" t="s">
        <v>351</v>
      </c>
      <c r="H165" s="15">
        <v>40760</v>
      </c>
      <c r="I165" s="28">
        <f t="shared" si="34"/>
        <v>0</v>
      </c>
    </row>
    <row r="166" s="42" customFormat="1" ht="15" spans="1:9">
      <c r="A166" s="14">
        <v>42704</v>
      </c>
      <c r="B166" s="17" t="s">
        <v>96</v>
      </c>
      <c r="C166" s="17" t="s">
        <v>22</v>
      </c>
      <c r="D166" s="17">
        <v>5000</v>
      </c>
      <c r="E166" s="17">
        <v>186</v>
      </c>
      <c r="F166" s="17">
        <v>185.5</v>
      </c>
      <c r="G166" s="17" t="s">
        <v>352</v>
      </c>
      <c r="H166" s="15">
        <v>187.2</v>
      </c>
      <c r="I166" s="28">
        <f>(H166-E166)*D166</f>
        <v>5999.99999999994</v>
      </c>
    </row>
    <row r="167" s="42" customFormat="1" ht="15" spans="1:9">
      <c r="A167" s="20">
        <v>42704</v>
      </c>
      <c r="B167" s="21" t="s">
        <v>61</v>
      </c>
      <c r="C167" s="21" t="s">
        <v>12</v>
      </c>
      <c r="D167" s="21">
        <v>1250</v>
      </c>
      <c r="E167" s="21">
        <v>225.5</v>
      </c>
      <c r="F167" s="21">
        <v>227.5</v>
      </c>
      <c r="G167" s="21" t="s">
        <v>353</v>
      </c>
      <c r="H167" s="16">
        <v>227.5</v>
      </c>
      <c r="I167" s="29">
        <f>(E167-H167)*D167</f>
        <v>-2500</v>
      </c>
    </row>
    <row r="168" s="42" customFormat="1" ht="15" spans="1:9">
      <c r="A168" s="14">
        <v>42704</v>
      </c>
      <c r="B168" s="17" t="s">
        <v>41</v>
      </c>
      <c r="C168" s="17" t="s">
        <v>12</v>
      </c>
      <c r="D168" s="17">
        <v>100</v>
      </c>
      <c r="E168" s="17">
        <v>28651</v>
      </c>
      <c r="F168" s="17">
        <v>28710</v>
      </c>
      <c r="G168" s="17" t="s">
        <v>354</v>
      </c>
      <c r="H168" s="15">
        <v>28530</v>
      </c>
      <c r="I168" s="28">
        <f t="shared" si="34"/>
        <v>12100</v>
      </c>
    </row>
    <row r="169" s="42" customFormat="1" ht="15" spans="1:9">
      <c r="A169" s="20">
        <v>42704</v>
      </c>
      <c r="B169" s="21" t="s">
        <v>251</v>
      </c>
      <c r="C169" s="21" t="s">
        <v>12</v>
      </c>
      <c r="D169" s="21">
        <v>1000</v>
      </c>
      <c r="E169" s="21">
        <v>391.3</v>
      </c>
      <c r="F169" s="21">
        <v>393.3</v>
      </c>
      <c r="G169" s="21" t="s">
        <v>355</v>
      </c>
      <c r="H169" s="16">
        <v>393.3</v>
      </c>
      <c r="I169" s="29">
        <f t="shared" si="34"/>
        <v>-2000</v>
      </c>
    </row>
    <row r="170" s="42" customFormat="1" ht="15" spans="1:9">
      <c r="A170" s="14">
        <v>42704</v>
      </c>
      <c r="B170" s="17" t="s">
        <v>50</v>
      </c>
      <c r="C170" s="17" t="s">
        <v>12</v>
      </c>
      <c r="D170" s="17">
        <v>100</v>
      </c>
      <c r="E170" s="17">
        <v>3310</v>
      </c>
      <c r="F170" s="17">
        <v>3330</v>
      </c>
      <c r="G170" s="17" t="s">
        <v>356</v>
      </c>
      <c r="H170" s="15">
        <v>3290</v>
      </c>
      <c r="I170" s="28">
        <f t="shared" si="34"/>
        <v>2000</v>
      </c>
    </row>
    <row r="171" s="42" customFormat="1" ht="15" spans="1:9">
      <c r="A171" s="14"/>
      <c r="B171" s="17"/>
      <c r="C171" s="17"/>
      <c r="D171" s="17"/>
      <c r="E171" s="17"/>
      <c r="F171" s="17"/>
      <c r="G171" s="17"/>
      <c r="H171" s="15"/>
      <c r="I171" s="28"/>
    </row>
    <row r="172" s="42" customFormat="1" ht="15" spans="7:9">
      <c r="G172" s="32" t="s">
        <v>185</v>
      </c>
      <c r="H172" s="32"/>
      <c r="I172" s="39">
        <f>SUM(I4:I171)</f>
        <v>324850</v>
      </c>
    </row>
    <row r="173" s="42" customFormat="1" spans="7:9">
      <c r="G173" s="33"/>
      <c r="H173" s="33"/>
      <c r="I173" s="40"/>
    </row>
    <row r="174" s="42" customFormat="1" ht="15" spans="7:9">
      <c r="G174" s="32" t="s">
        <v>186</v>
      </c>
      <c r="H174" s="32"/>
      <c r="I174" s="41">
        <f>134/167</f>
        <v>0.802395209580838</v>
      </c>
    </row>
    <row r="175" s="42" customFormat="1"/>
    <row r="176" s="42" customFormat="1"/>
    <row r="177" s="42" customFormat="1"/>
    <row r="178" s="42" customFormat="1"/>
    <row r="179" s="42" customFormat="1"/>
    <row r="180" s="42" customFormat="1"/>
    <row r="181" s="42" customFormat="1"/>
    <row r="182" s="42" customFormat="1"/>
    <row r="183" s="42" customFormat="1"/>
    <row r="184" s="42" customFormat="1"/>
    <row r="185" s="42" customFormat="1"/>
    <row r="186" s="42" customFormat="1"/>
    <row r="187" s="42" customFormat="1"/>
    <row r="188" s="42" customFormat="1"/>
    <row r="189" s="42" customFormat="1"/>
    <row r="190" s="42" customFormat="1"/>
    <row r="191" s="42" customFormat="1"/>
    <row r="192" s="42" customFormat="1"/>
    <row r="193" s="42" customFormat="1"/>
    <row r="194" s="43" customFormat="1" spans="1:9">
      <c r="A194" s="54"/>
      <c r="B194" s="54"/>
      <c r="C194" s="54"/>
      <c r="D194" s="54"/>
      <c r="E194" s="54"/>
      <c r="F194" s="54"/>
      <c r="G194" s="54"/>
      <c r="H194" s="54"/>
      <c r="I194" s="54"/>
    </row>
    <row r="195" s="43" customFormat="1" spans="1:9">
      <c r="A195" s="55"/>
      <c r="B195" s="55"/>
      <c r="C195" s="55"/>
      <c r="D195" s="55"/>
      <c r="E195" s="55"/>
      <c r="F195" s="55"/>
      <c r="G195" s="55"/>
      <c r="H195" s="55"/>
      <c r="I195" s="55"/>
    </row>
    <row r="196" s="43" customFormat="1" spans="1:9">
      <c r="A196" s="55"/>
      <c r="B196" s="55"/>
      <c r="C196" s="55"/>
      <c r="D196" s="55"/>
      <c r="E196" s="55"/>
      <c r="F196" s="55"/>
      <c r="G196" s="55"/>
      <c r="H196" s="55"/>
      <c r="I196" s="55"/>
    </row>
    <row r="197" s="43" customFormat="1" spans="1:9">
      <c r="A197" s="55"/>
      <c r="B197" s="55"/>
      <c r="C197" s="55"/>
      <c r="D197" s="55"/>
      <c r="E197" s="55"/>
      <c r="F197" s="55"/>
      <c r="G197" s="55"/>
      <c r="H197" s="55"/>
      <c r="I197" s="55"/>
    </row>
    <row r="198" s="43" customFormat="1" spans="1:9">
      <c r="A198" s="55"/>
      <c r="B198" s="55"/>
      <c r="C198" s="55"/>
      <c r="D198" s="55"/>
      <c r="E198" s="55"/>
      <c r="F198" s="55"/>
      <c r="G198" s="55"/>
      <c r="H198" s="55"/>
      <c r="I198" s="55"/>
    </row>
    <row r="199" s="43" customFormat="1" spans="1:9">
      <c r="A199" s="55"/>
      <c r="B199" s="55"/>
      <c r="C199" s="55"/>
      <c r="D199" s="55"/>
      <c r="E199" s="55"/>
      <c r="F199" s="55"/>
      <c r="G199" s="55"/>
      <c r="H199" s="55"/>
      <c r="I199" s="55"/>
    </row>
    <row r="200" s="43" customFormat="1" spans="1:9">
      <c r="A200" s="55"/>
      <c r="B200" s="55"/>
      <c r="C200" s="55"/>
      <c r="D200" s="55"/>
      <c r="E200" s="55"/>
      <c r="F200" s="55"/>
      <c r="G200" s="55"/>
      <c r="H200" s="55"/>
      <c r="I200" s="55"/>
    </row>
    <row r="201" s="43" customFormat="1" spans="1:9">
      <c r="A201" s="55"/>
      <c r="B201" s="55"/>
      <c r="C201" s="55"/>
      <c r="D201" s="55"/>
      <c r="E201" s="55"/>
      <c r="F201" s="55"/>
      <c r="G201" s="55"/>
      <c r="H201" s="55"/>
      <c r="I201" s="55"/>
    </row>
  </sheetData>
  <mergeCells count="4">
    <mergeCell ref="A1:I1"/>
    <mergeCell ref="A2:I2"/>
    <mergeCell ref="G172:H172"/>
    <mergeCell ref="G174:H174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7"/>
  <sheetViews>
    <sheetView workbookViewId="0">
      <pane ySplit="3" topLeftCell="A4" activePane="bottomLeft" state="frozen"/>
      <selection/>
      <selection pane="bottomLeft" activeCell="C122" sqref="C122"/>
    </sheetView>
  </sheetViews>
  <sheetFormatPr defaultColWidth="9" defaultRowHeight="14.25"/>
  <cols>
    <col min="1" max="1" width="10.425" style="43" customWidth="1"/>
    <col min="2" max="2" width="19.2833333333333" style="43" customWidth="1"/>
    <col min="3" max="3" width="9" style="43"/>
    <col min="4" max="4" width="10.2833333333333" style="43" customWidth="1"/>
    <col min="5" max="5" width="13.2833333333333" style="43" customWidth="1"/>
    <col min="6" max="6" width="11.2833333333333" style="43" customWidth="1"/>
    <col min="7" max="7" width="20.8583333333333" style="43" customWidth="1"/>
    <col min="8" max="8" width="11.8583333333333" style="43" customWidth="1"/>
    <col min="9" max="9" width="13.7083333333333" style="43" customWidth="1"/>
    <col min="10" max="16384" width="9" style="43"/>
  </cols>
  <sheetData>
    <row r="1" s="43" customFormat="1" ht="22.5" spans="1:9">
      <c r="A1" s="6" t="s">
        <v>0</v>
      </c>
      <c r="B1" s="7"/>
      <c r="C1" s="7"/>
      <c r="D1" s="7"/>
      <c r="E1" s="7"/>
      <c r="F1" s="7"/>
      <c r="G1" s="7"/>
      <c r="H1" s="7"/>
      <c r="I1" s="24"/>
    </row>
    <row r="2" s="43" customFormat="1" ht="15" spans="1:9">
      <c r="A2" s="8" t="s">
        <v>357</v>
      </c>
      <c r="B2" s="9"/>
      <c r="C2" s="9"/>
      <c r="D2" s="9"/>
      <c r="E2" s="9"/>
      <c r="F2" s="9"/>
      <c r="G2" s="9"/>
      <c r="H2" s="9"/>
      <c r="I2" s="25"/>
    </row>
    <row r="3" s="43" customFormat="1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6" t="s">
        <v>10</v>
      </c>
    </row>
    <row r="4" s="43" customFormat="1" spans="1:9">
      <c r="A4" s="57">
        <v>42646</v>
      </c>
      <c r="B4" s="58" t="s">
        <v>11</v>
      </c>
      <c r="C4" s="58" t="s">
        <v>22</v>
      </c>
      <c r="D4" s="58">
        <v>5000</v>
      </c>
      <c r="E4" s="58">
        <v>157.75</v>
      </c>
      <c r="F4" s="58">
        <v>157.25</v>
      </c>
      <c r="G4" s="58" t="s">
        <v>358</v>
      </c>
      <c r="H4" s="58">
        <v>158.7</v>
      </c>
      <c r="I4" s="53">
        <f t="shared" ref="I4:I8" si="0">(H4-E4)*D4</f>
        <v>4749.99999999994</v>
      </c>
    </row>
    <row r="5" s="43" customFormat="1" spans="1:9">
      <c r="A5" s="57">
        <v>42646</v>
      </c>
      <c r="B5" s="15" t="s">
        <v>72</v>
      </c>
      <c r="C5" s="58" t="s">
        <v>22</v>
      </c>
      <c r="D5" s="15">
        <v>5000</v>
      </c>
      <c r="E5" s="15">
        <v>141.4</v>
      </c>
      <c r="F5" s="15">
        <v>140.9</v>
      </c>
      <c r="G5" s="15" t="s">
        <v>359</v>
      </c>
      <c r="H5" s="15">
        <v>142.4</v>
      </c>
      <c r="I5" s="53">
        <f t="shared" si="0"/>
        <v>5000</v>
      </c>
    </row>
    <row r="6" s="43" customFormat="1" spans="1:9">
      <c r="A6" s="12">
        <v>42646</v>
      </c>
      <c r="B6" s="16" t="s">
        <v>41</v>
      </c>
      <c r="C6" s="16" t="s">
        <v>12</v>
      </c>
      <c r="D6" s="16">
        <v>100</v>
      </c>
      <c r="E6" s="16">
        <v>30955</v>
      </c>
      <c r="F6" s="16">
        <v>30010</v>
      </c>
      <c r="G6" s="16" t="s">
        <v>360</v>
      </c>
      <c r="H6" s="16">
        <v>30970</v>
      </c>
      <c r="I6" s="29">
        <f t="shared" ref="I6:I10" si="1">(E6-H6)*D6</f>
        <v>-1500</v>
      </c>
    </row>
    <row r="7" s="43" customFormat="1" spans="1:9">
      <c r="A7" s="12">
        <v>42646</v>
      </c>
      <c r="B7" s="16" t="s">
        <v>16</v>
      </c>
      <c r="C7" s="16" t="s">
        <v>22</v>
      </c>
      <c r="D7" s="16">
        <v>100</v>
      </c>
      <c r="E7" s="16">
        <v>3204</v>
      </c>
      <c r="F7" s="16">
        <v>3184</v>
      </c>
      <c r="G7" s="16" t="s">
        <v>361</v>
      </c>
      <c r="H7" s="16">
        <v>3203</v>
      </c>
      <c r="I7" s="27">
        <f t="shared" si="0"/>
        <v>-100</v>
      </c>
    </row>
    <row r="8" s="43" customFormat="1" spans="1:9">
      <c r="A8" s="57">
        <v>42646</v>
      </c>
      <c r="B8" s="15" t="s">
        <v>16</v>
      </c>
      <c r="C8" s="15" t="s">
        <v>22</v>
      </c>
      <c r="D8" s="15">
        <v>100</v>
      </c>
      <c r="E8" s="15">
        <v>3245</v>
      </c>
      <c r="F8" s="15">
        <v>3225</v>
      </c>
      <c r="G8" s="15" t="s">
        <v>362</v>
      </c>
      <c r="H8" s="15">
        <v>3245</v>
      </c>
      <c r="I8" s="53">
        <f t="shared" si="0"/>
        <v>0</v>
      </c>
    </row>
    <row r="9" s="43" customFormat="1" spans="1:9">
      <c r="A9" s="57">
        <v>42646</v>
      </c>
      <c r="B9" s="15" t="s">
        <v>11</v>
      </c>
      <c r="C9" s="15" t="s">
        <v>12</v>
      </c>
      <c r="D9" s="15">
        <v>5000</v>
      </c>
      <c r="E9" s="15">
        <v>158.75</v>
      </c>
      <c r="F9" s="15">
        <v>159.3</v>
      </c>
      <c r="G9" s="15" t="s">
        <v>363</v>
      </c>
      <c r="H9" s="15">
        <v>157.6</v>
      </c>
      <c r="I9" s="28">
        <f t="shared" si="1"/>
        <v>5750.00000000003</v>
      </c>
    </row>
    <row r="10" s="43" customFormat="1" spans="1:9">
      <c r="A10" s="12">
        <v>42646</v>
      </c>
      <c r="B10" s="16" t="s">
        <v>364</v>
      </c>
      <c r="C10" s="16" t="s">
        <v>12</v>
      </c>
      <c r="D10" s="16">
        <v>1250</v>
      </c>
      <c r="E10" s="16">
        <v>193.1</v>
      </c>
      <c r="F10" s="16">
        <v>195.1</v>
      </c>
      <c r="G10" s="16" t="s">
        <v>365</v>
      </c>
      <c r="H10" s="16">
        <v>195.1</v>
      </c>
      <c r="I10" s="29">
        <f t="shared" si="1"/>
        <v>-2500</v>
      </c>
    </row>
    <row r="11" s="43" customFormat="1" spans="1:9">
      <c r="A11" s="57">
        <v>42646</v>
      </c>
      <c r="B11" s="15" t="s">
        <v>16</v>
      </c>
      <c r="C11" s="15" t="s">
        <v>22</v>
      </c>
      <c r="D11" s="15">
        <v>100</v>
      </c>
      <c r="E11" s="15">
        <v>3230</v>
      </c>
      <c r="F11" s="15">
        <v>3210</v>
      </c>
      <c r="G11" s="15">
        <v>3255</v>
      </c>
      <c r="H11" s="15">
        <v>3245</v>
      </c>
      <c r="I11" s="53">
        <f>(H11-E11)*D11</f>
        <v>1500</v>
      </c>
    </row>
    <row r="12" s="43" customFormat="1" spans="1:9">
      <c r="A12" s="57">
        <v>42646</v>
      </c>
      <c r="B12" s="15" t="s">
        <v>14</v>
      </c>
      <c r="C12" s="15" t="s">
        <v>12</v>
      </c>
      <c r="D12" s="15">
        <v>30</v>
      </c>
      <c r="E12" s="15">
        <v>45780</v>
      </c>
      <c r="F12" s="15">
        <v>45980</v>
      </c>
      <c r="G12" s="15">
        <v>45580</v>
      </c>
      <c r="H12" s="15">
        <v>45585</v>
      </c>
      <c r="I12" s="28">
        <f t="shared" ref="I12:I19" si="2">(E12-H12)*D12</f>
        <v>5850</v>
      </c>
    </row>
    <row r="13" s="43" customFormat="1" spans="1:9">
      <c r="A13" s="57">
        <v>42647</v>
      </c>
      <c r="B13" s="15" t="s">
        <v>96</v>
      </c>
      <c r="C13" s="15" t="s">
        <v>22</v>
      </c>
      <c r="D13" s="15">
        <v>5000</v>
      </c>
      <c r="E13" s="15">
        <v>160.15</v>
      </c>
      <c r="F13" s="15">
        <v>159.65</v>
      </c>
      <c r="G13" s="15" t="s">
        <v>366</v>
      </c>
      <c r="H13" s="15">
        <v>160.6</v>
      </c>
      <c r="I13" s="53">
        <f>(H13-E13)*D13</f>
        <v>2249.99999999994</v>
      </c>
    </row>
    <row r="14" s="43" customFormat="1" spans="1:9">
      <c r="A14" s="57">
        <v>42647</v>
      </c>
      <c r="B14" s="15" t="s">
        <v>14</v>
      </c>
      <c r="C14" s="15" t="s">
        <v>12</v>
      </c>
      <c r="D14" s="15">
        <v>30</v>
      </c>
      <c r="E14" s="15">
        <v>45015</v>
      </c>
      <c r="F14" s="15">
        <v>45165</v>
      </c>
      <c r="G14" s="15" t="s">
        <v>367</v>
      </c>
      <c r="H14" s="15">
        <v>44615</v>
      </c>
      <c r="I14" s="28">
        <f t="shared" si="2"/>
        <v>12000</v>
      </c>
    </row>
    <row r="15" s="43" customFormat="1" spans="1:9">
      <c r="A15" s="57">
        <v>42647</v>
      </c>
      <c r="B15" s="15" t="s">
        <v>29</v>
      </c>
      <c r="C15" s="15" t="s">
        <v>12</v>
      </c>
      <c r="D15" s="15">
        <v>100</v>
      </c>
      <c r="E15" s="15">
        <v>3236</v>
      </c>
      <c r="F15" s="15">
        <v>3256</v>
      </c>
      <c r="G15" s="15">
        <v>3216</v>
      </c>
      <c r="H15" s="15">
        <v>3224</v>
      </c>
      <c r="I15" s="28">
        <f t="shared" si="2"/>
        <v>1200</v>
      </c>
    </row>
    <row r="16" s="43" customFormat="1" spans="1:9">
      <c r="A16" s="57">
        <v>42647</v>
      </c>
      <c r="B16" s="15" t="s">
        <v>72</v>
      </c>
      <c r="C16" s="15" t="s">
        <v>12</v>
      </c>
      <c r="D16" s="15">
        <v>5000</v>
      </c>
      <c r="E16" s="15">
        <v>137.65</v>
      </c>
      <c r="F16" s="15">
        <v>138.15</v>
      </c>
      <c r="G16" s="15" t="s">
        <v>368</v>
      </c>
      <c r="H16" s="15">
        <v>137.15</v>
      </c>
      <c r="I16" s="28">
        <f t="shared" si="2"/>
        <v>2500</v>
      </c>
    </row>
    <row r="17" s="43" customFormat="1" spans="1:9">
      <c r="A17" s="57">
        <v>42648</v>
      </c>
      <c r="B17" s="15" t="s">
        <v>11</v>
      </c>
      <c r="C17" s="15" t="s">
        <v>12</v>
      </c>
      <c r="D17" s="15">
        <v>5000</v>
      </c>
      <c r="E17" s="15">
        <v>158.3</v>
      </c>
      <c r="F17" s="15">
        <v>158.8</v>
      </c>
      <c r="G17" s="15" t="s">
        <v>369</v>
      </c>
      <c r="H17" s="15">
        <v>157.8</v>
      </c>
      <c r="I17" s="28">
        <f t="shared" si="2"/>
        <v>2500</v>
      </c>
    </row>
    <row r="18" s="43" customFormat="1" spans="1:9">
      <c r="A18" s="57">
        <v>42648</v>
      </c>
      <c r="B18" s="15" t="s">
        <v>14</v>
      </c>
      <c r="C18" s="15" t="s">
        <v>38</v>
      </c>
      <c r="D18" s="15">
        <v>30</v>
      </c>
      <c r="E18" s="15">
        <v>43150</v>
      </c>
      <c r="F18" s="15">
        <v>43320</v>
      </c>
      <c r="G18" s="15" t="s">
        <v>370</v>
      </c>
      <c r="H18" s="15">
        <v>42920</v>
      </c>
      <c r="I18" s="28">
        <f t="shared" si="2"/>
        <v>6900</v>
      </c>
    </row>
    <row r="19" s="43" customFormat="1" spans="1:9">
      <c r="A19" s="57">
        <v>42648</v>
      </c>
      <c r="B19" s="15" t="s">
        <v>16</v>
      </c>
      <c r="C19" s="15" t="s">
        <v>22</v>
      </c>
      <c r="D19" s="15">
        <v>100</v>
      </c>
      <c r="E19" s="15">
        <v>3291</v>
      </c>
      <c r="F19" s="15">
        <v>3271</v>
      </c>
      <c r="G19" s="15" t="s">
        <v>371</v>
      </c>
      <c r="H19" s="15">
        <v>3311</v>
      </c>
      <c r="I19" s="53">
        <f>(H19-E19)*D19</f>
        <v>2000</v>
      </c>
    </row>
    <row r="20" s="43" customFormat="1" spans="1:9">
      <c r="A20" s="57">
        <v>42649</v>
      </c>
      <c r="B20" s="15" t="s">
        <v>96</v>
      </c>
      <c r="C20" s="15" t="s">
        <v>12</v>
      </c>
      <c r="D20" s="15">
        <v>5000</v>
      </c>
      <c r="E20" s="15">
        <v>156.15</v>
      </c>
      <c r="F20" s="15">
        <v>156.65</v>
      </c>
      <c r="G20" s="15" t="s">
        <v>372</v>
      </c>
      <c r="H20" s="15">
        <v>155</v>
      </c>
      <c r="I20" s="28">
        <f t="shared" ref="I20:I24" si="3">(E20-H20)*D20</f>
        <v>5750.00000000003</v>
      </c>
    </row>
    <row r="21" s="43" customFormat="1" spans="1:9">
      <c r="A21" s="57">
        <v>42649</v>
      </c>
      <c r="B21" s="15" t="s">
        <v>16</v>
      </c>
      <c r="C21" s="15" t="s">
        <v>36</v>
      </c>
      <c r="D21" s="15">
        <v>100</v>
      </c>
      <c r="E21" s="15">
        <v>3305</v>
      </c>
      <c r="F21" s="15">
        <v>3285</v>
      </c>
      <c r="G21" s="15" t="s">
        <v>373</v>
      </c>
      <c r="H21" s="15">
        <v>3350</v>
      </c>
      <c r="I21" s="53">
        <f>(H21-E21)*D21</f>
        <v>4500</v>
      </c>
    </row>
    <row r="22" s="43" customFormat="1" ht="15" spans="1:9">
      <c r="A22" s="57">
        <v>42649</v>
      </c>
      <c r="B22" s="15" t="s">
        <v>41</v>
      </c>
      <c r="C22" s="15" t="s">
        <v>12</v>
      </c>
      <c r="D22" s="15">
        <v>100</v>
      </c>
      <c r="E22" s="17">
        <v>29865</v>
      </c>
      <c r="F22" s="17">
        <v>29915</v>
      </c>
      <c r="G22" s="17" t="s">
        <v>374</v>
      </c>
      <c r="H22" s="15">
        <v>29805</v>
      </c>
      <c r="I22" s="28">
        <f t="shared" si="3"/>
        <v>6000</v>
      </c>
    </row>
    <row r="23" s="1" customFormat="1" ht="15" spans="1:9">
      <c r="A23" s="57">
        <v>42650</v>
      </c>
      <c r="B23" s="15" t="s">
        <v>11</v>
      </c>
      <c r="C23" s="15" t="s">
        <v>12</v>
      </c>
      <c r="D23" s="15">
        <v>5000</v>
      </c>
      <c r="E23" s="17">
        <v>155.3</v>
      </c>
      <c r="F23" s="17">
        <v>155.85</v>
      </c>
      <c r="G23" s="17" t="s">
        <v>375</v>
      </c>
      <c r="H23" s="15">
        <v>154.8</v>
      </c>
      <c r="I23" s="28">
        <f t="shared" si="3"/>
        <v>2500</v>
      </c>
    </row>
    <row r="24" s="43" customFormat="1" ht="15" spans="1:9">
      <c r="A24" s="12">
        <v>42650</v>
      </c>
      <c r="B24" s="16" t="s">
        <v>14</v>
      </c>
      <c r="C24" s="16" t="s">
        <v>12</v>
      </c>
      <c r="D24" s="16">
        <v>30</v>
      </c>
      <c r="E24" s="21">
        <v>41441</v>
      </c>
      <c r="F24" s="21">
        <v>41641</v>
      </c>
      <c r="G24" s="21">
        <v>41241</v>
      </c>
      <c r="H24" s="16">
        <v>41641</v>
      </c>
      <c r="I24" s="29">
        <f t="shared" si="3"/>
        <v>-6000</v>
      </c>
    </row>
    <row r="25" s="43" customFormat="1" ht="15" spans="1:9">
      <c r="A25" s="57">
        <v>42650</v>
      </c>
      <c r="B25" s="15" t="s">
        <v>16</v>
      </c>
      <c r="C25" s="15" t="s">
        <v>22</v>
      </c>
      <c r="D25" s="15">
        <v>100</v>
      </c>
      <c r="E25" s="17">
        <v>3375</v>
      </c>
      <c r="F25" s="17">
        <v>3355</v>
      </c>
      <c r="G25" s="17" t="s">
        <v>376</v>
      </c>
      <c r="H25" s="15">
        <v>3375</v>
      </c>
      <c r="I25" s="53">
        <f>(H25-E25)*D25</f>
        <v>0</v>
      </c>
    </row>
    <row r="26" s="43" customFormat="1" ht="15" spans="1:9">
      <c r="A26" s="57">
        <v>42650</v>
      </c>
      <c r="B26" s="15" t="s">
        <v>41</v>
      </c>
      <c r="C26" s="15" t="s">
        <v>12</v>
      </c>
      <c r="D26" s="15">
        <v>100</v>
      </c>
      <c r="E26" s="17">
        <v>29690</v>
      </c>
      <c r="F26" s="17">
        <v>29751</v>
      </c>
      <c r="G26" s="17">
        <v>29610</v>
      </c>
      <c r="H26" s="15">
        <v>29610</v>
      </c>
      <c r="I26" s="28">
        <f t="shared" ref="I26:I30" si="4">(E26-H26)*D26</f>
        <v>8000</v>
      </c>
    </row>
    <row r="27" s="43" customFormat="1" ht="15" spans="1:9">
      <c r="A27" s="12">
        <v>42653</v>
      </c>
      <c r="B27" s="16" t="s">
        <v>11</v>
      </c>
      <c r="C27" s="16" t="s">
        <v>12</v>
      </c>
      <c r="D27" s="16">
        <v>5000</v>
      </c>
      <c r="E27" s="21">
        <v>155.9</v>
      </c>
      <c r="F27" s="21">
        <v>156.4</v>
      </c>
      <c r="G27" s="21" t="s">
        <v>377</v>
      </c>
      <c r="H27" s="16">
        <v>156.4</v>
      </c>
      <c r="I27" s="29">
        <f t="shared" si="4"/>
        <v>-2500</v>
      </c>
    </row>
    <row r="28" s="43" customFormat="1" ht="15" spans="1:9">
      <c r="A28" s="57">
        <v>42653</v>
      </c>
      <c r="B28" s="15" t="s">
        <v>21</v>
      </c>
      <c r="C28" s="15" t="s">
        <v>22</v>
      </c>
      <c r="D28" s="15">
        <v>1250</v>
      </c>
      <c r="E28" s="15">
        <v>211.2</v>
      </c>
      <c r="F28" s="17">
        <v>209.2</v>
      </c>
      <c r="G28" s="17" t="s">
        <v>378</v>
      </c>
      <c r="H28" s="15">
        <v>213.2</v>
      </c>
      <c r="I28" s="53">
        <f>(H28-E28)*D28</f>
        <v>2500</v>
      </c>
    </row>
    <row r="29" s="43" customFormat="1" ht="15" spans="1:9">
      <c r="A29" s="57">
        <v>42653</v>
      </c>
      <c r="B29" s="17" t="s">
        <v>41</v>
      </c>
      <c r="C29" s="17" t="s">
        <v>12</v>
      </c>
      <c r="D29" s="17">
        <v>100</v>
      </c>
      <c r="E29" s="17">
        <v>29741</v>
      </c>
      <c r="F29" s="17">
        <v>29801</v>
      </c>
      <c r="G29" s="17" t="s">
        <v>379</v>
      </c>
      <c r="H29" s="15">
        <v>29681</v>
      </c>
      <c r="I29" s="28">
        <f t="shared" si="4"/>
        <v>6000</v>
      </c>
    </row>
    <row r="30" s="43" customFormat="1" ht="15" spans="1:9">
      <c r="A30" s="57">
        <v>42653</v>
      </c>
      <c r="B30" s="17" t="s">
        <v>16</v>
      </c>
      <c r="C30" s="17" t="s">
        <v>12</v>
      </c>
      <c r="D30" s="17">
        <v>100</v>
      </c>
      <c r="E30" s="17">
        <v>3305</v>
      </c>
      <c r="F30" s="17">
        <v>3331</v>
      </c>
      <c r="G30" s="17" t="s">
        <v>306</v>
      </c>
      <c r="H30" s="15">
        <v>3305</v>
      </c>
      <c r="I30" s="28">
        <f t="shared" si="4"/>
        <v>0</v>
      </c>
    </row>
    <row r="31" s="43" customFormat="1" ht="15" spans="1:9">
      <c r="A31" s="57">
        <v>42653</v>
      </c>
      <c r="B31" s="17" t="s">
        <v>11</v>
      </c>
      <c r="C31" s="17" t="s">
        <v>22</v>
      </c>
      <c r="D31" s="17">
        <v>5000</v>
      </c>
      <c r="E31" s="17">
        <v>155.1</v>
      </c>
      <c r="F31" s="17">
        <v>154.6</v>
      </c>
      <c r="G31" s="17" t="s">
        <v>380</v>
      </c>
      <c r="H31" s="15">
        <v>155.1</v>
      </c>
      <c r="I31" s="53">
        <f>(H31-E31)*D31</f>
        <v>0</v>
      </c>
    </row>
    <row r="32" s="43" customFormat="1" ht="15" spans="1:9">
      <c r="A32" s="57">
        <v>42653</v>
      </c>
      <c r="B32" s="17" t="s">
        <v>19</v>
      </c>
      <c r="C32" s="17" t="s">
        <v>12</v>
      </c>
      <c r="D32" s="17">
        <v>5000</v>
      </c>
      <c r="E32" s="17">
        <v>139.6</v>
      </c>
      <c r="F32" s="17">
        <v>140.1</v>
      </c>
      <c r="G32" s="17" t="s">
        <v>381</v>
      </c>
      <c r="H32" s="15">
        <v>139.1</v>
      </c>
      <c r="I32" s="28">
        <f t="shared" ref="I32:I37" si="5">(E32-H32)*D32</f>
        <v>2500</v>
      </c>
    </row>
    <row r="33" s="43" customFormat="1" ht="15" spans="1:9">
      <c r="A33" s="14">
        <v>42656</v>
      </c>
      <c r="B33" s="17" t="s">
        <v>72</v>
      </c>
      <c r="C33" s="17" t="s">
        <v>12</v>
      </c>
      <c r="D33" s="17">
        <v>5000</v>
      </c>
      <c r="E33" s="17">
        <v>134.7</v>
      </c>
      <c r="F33" s="17">
        <v>135.2</v>
      </c>
      <c r="G33" s="17" t="s">
        <v>382</v>
      </c>
      <c r="H33" s="15">
        <v>134.2</v>
      </c>
      <c r="I33" s="28">
        <f t="shared" si="5"/>
        <v>2500</v>
      </c>
    </row>
    <row r="34" s="43" customFormat="1" ht="15" spans="1:9">
      <c r="A34" s="14">
        <v>42656</v>
      </c>
      <c r="B34" s="17" t="s">
        <v>16</v>
      </c>
      <c r="C34" s="17" t="s">
        <v>22</v>
      </c>
      <c r="D34" s="17">
        <v>100</v>
      </c>
      <c r="E34" s="17">
        <v>3328</v>
      </c>
      <c r="F34" s="17">
        <v>3308</v>
      </c>
      <c r="G34" s="17">
        <v>3351</v>
      </c>
      <c r="H34" s="15">
        <v>3351</v>
      </c>
      <c r="I34" s="53">
        <f t="shared" ref="I34:I39" si="6">(H34-E34)*D34</f>
        <v>2300</v>
      </c>
    </row>
    <row r="35" s="43" customFormat="1" ht="15" spans="1:9">
      <c r="A35" s="14">
        <v>42656</v>
      </c>
      <c r="B35" s="17" t="s">
        <v>14</v>
      </c>
      <c r="C35" s="17" t="s">
        <v>12</v>
      </c>
      <c r="D35" s="17">
        <v>30</v>
      </c>
      <c r="E35" s="17">
        <v>42340</v>
      </c>
      <c r="F35" s="17">
        <v>42510</v>
      </c>
      <c r="G35" s="17">
        <v>42150</v>
      </c>
      <c r="H35" s="15">
        <v>42150</v>
      </c>
      <c r="I35" s="28">
        <f t="shared" si="5"/>
        <v>5700</v>
      </c>
    </row>
    <row r="36" s="1" customFormat="1" ht="15" spans="1:9">
      <c r="A36" s="14">
        <v>42657</v>
      </c>
      <c r="B36" s="17" t="s">
        <v>14</v>
      </c>
      <c r="C36" s="17" t="s">
        <v>12</v>
      </c>
      <c r="D36" s="17">
        <v>30</v>
      </c>
      <c r="E36" s="17">
        <v>41900</v>
      </c>
      <c r="F36" s="17">
        <v>42051</v>
      </c>
      <c r="G36" s="17" t="s">
        <v>383</v>
      </c>
      <c r="H36" s="15">
        <v>41900</v>
      </c>
      <c r="I36" s="28">
        <f t="shared" si="5"/>
        <v>0</v>
      </c>
    </row>
    <row r="37" s="43" customFormat="1" ht="15" spans="1:9">
      <c r="A37" s="14">
        <v>42657</v>
      </c>
      <c r="B37" s="17" t="s">
        <v>19</v>
      </c>
      <c r="C37" s="17" t="s">
        <v>12</v>
      </c>
      <c r="D37" s="17">
        <v>5000</v>
      </c>
      <c r="E37" s="17">
        <v>133.75</v>
      </c>
      <c r="F37" s="17">
        <v>134.25</v>
      </c>
      <c r="G37" s="17" t="s">
        <v>384</v>
      </c>
      <c r="H37" s="15">
        <v>132.65</v>
      </c>
      <c r="I37" s="28">
        <f t="shared" si="5"/>
        <v>5499.99999999997</v>
      </c>
    </row>
    <row r="38" s="43" customFormat="1" ht="15" spans="1:9">
      <c r="A38" s="20">
        <v>42657</v>
      </c>
      <c r="B38" s="21" t="s">
        <v>385</v>
      </c>
      <c r="C38" s="21" t="s">
        <v>22</v>
      </c>
      <c r="D38" s="21">
        <v>5000</v>
      </c>
      <c r="E38" s="21">
        <v>112.7</v>
      </c>
      <c r="F38" s="21">
        <v>112.2</v>
      </c>
      <c r="G38" s="21" t="s">
        <v>386</v>
      </c>
      <c r="H38" s="16">
        <v>112.2</v>
      </c>
      <c r="I38" s="27">
        <f t="shared" si="6"/>
        <v>-2500</v>
      </c>
    </row>
    <row r="39" s="43" customFormat="1" ht="15" spans="1:9">
      <c r="A39" s="14">
        <v>42657</v>
      </c>
      <c r="B39" s="17" t="s">
        <v>16</v>
      </c>
      <c r="C39" s="17" t="s">
        <v>22</v>
      </c>
      <c r="D39" s="17">
        <v>100</v>
      </c>
      <c r="E39" s="17">
        <v>3412</v>
      </c>
      <c r="F39" s="17">
        <v>3392</v>
      </c>
      <c r="G39" s="17" t="s">
        <v>387</v>
      </c>
      <c r="H39" s="15">
        <v>3412</v>
      </c>
      <c r="I39" s="53">
        <f t="shared" si="6"/>
        <v>0</v>
      </c>
    </row>
    <row r="40" s="43" customFormat="1" ht="15" spans="1:9">
      <c r="A40" s="14">
        <v>42657</v>
      </c>
      <c r="B40" s="17" t="s">
        <v>111</v>
      </c>
      <c r="C40" s="17" t="s">
        <v>12</v>
      </c>
      <c r="D40" s="17">
        <v>30</v>
      </c>
      <c r="E40" s="17">
        <v>41960</v>
      </c>
      <c r="F40" s="17">
        <v>42160</v>
      </c>
      <c r="G40" s="17" t="s">
        <v>388</v>
      </c>
      <c r="H40" s="15">
        <v>41760</v>
      </c>
      <c r="I40" s="28">
        <f t="shared" ref="I40:I48" si="7">(E40-H40)*D40</f>
        <v>6000</v>
      </c>
    </row>
    <row r="41" s="43" customFormat="1" ht="15" spans="1:9">
      <c r="A41" s="20">
        <v>42657</v>
      </c>
      <c r="B41" s="21" t="s">
        <v>61</v>
      </c>
      <c r="C41" s="21" t="s">
        <v>22</v>
      </c>
      <c r="D41" s="21">
        <v>1250</v>
      </c>
      <c r="E41" s="21">
        <v>223.1</v>
      </c>
      <c r="F41" s="21">
        <v>221.1</v>
      </c>
      <c r="G41" s="21" t="s">
        <v>389</v>
      </c>
      <c r="H41" s="16">
        <v>221.1</v>
      </c>
      <c r="I41" s="27">
        <f>(H41-E41)*D41</f>
        <v>-2500</v>
      </c>
    </row>
    <row r="42" s="43" customFormat="1" ht="15" spans="1:9">
      <c r="A42" s="20">
        <v>42657</v>
      </c>
      <c r="B42" s="21" t="s">
        <v>16</v>
      </c>
      <c r="C42" s="21" t="s">
        <v>22</v>
      </c>
      <c r="D42" s="21">
        <v>100</v>
      </c>
      <c r="E42" s="21">
        <v>3390</v>
      </c>
      <c r="F42" s="21">
        <v>3365</v>
      </c>
      <c r="G42" s="21" t="s">
        <v>390</v>
      </c>
      <c r="H42" s="16">
        <v>3365</v>
      </c>
      <c r="I42" s="27">
        <f>(H42-E42)*D42</f>
        <v>-2500</v>
      </c>
    </row>
    <row r="43" s="43" customFormat="1" ht="15" spans="1:9">
      <c r="A43" s="14">
        <v>42657</v>
      </c>
      <c r="B43" s="17" t="s">
        <v>41</v>
      </c>
      <c r="C43" s="17" t="s">
        <v>38</v>
      </c>
      <c r="D43" s="17">
        <v>100</v>
      </c>
      <c r="E43" s="17">
        <v>29575</v>
      </c>
      <c r="F43" s="17">
        <v>29625</v>
      </c>
      <c r="G43" s="17" t="s">
        <v>391</v>
      </c>
      <c r="H43" s="15">
        <v>29575</v>
      </c>
      <c r="I43" s="28">
        <f t="shared" si="7"/>
        <v>0</v>
      </c>
    </row>
    <row r="44" s="43" customFormat="1" ht="15" spans="1:9">
      <c r="A44" s="20">
        <v>42657</v>
      </c>
      <c r="B44" s="21" t="s">
        <v>11</v>
      </c>
      <c r="C44" s="21" t="s">
        <v>12</v>
      </c>
      <c r="D44" s="21">
        <v>5000</v>
      </c>
      <c r="E44" s="21">
        <v>150.45</v>
      </c>
      <c r="F44" s="21">
        <v>150.95</v>
      </c>
      <c r="G44" s="21" t="s">
        <v>392</v>
      </c>
      <c r="H44" s="16">
        <v>150.95</v>
      </c>
      <c r="I44" s="29">
        <f t="shared" si="7"/>
        <v>-2500</v>
      </c>
    </row>
    <row r="45" s="43" customFormat="1" ht="15" spans="1:9">
      <c r="A45" s="14">
        <v>42657</v>
      </c>
      <c r="B45" s="17" t="s">
        <v>16</v>
      </c>
      <c r="C45" s="17" t="s">
        <v>12</v>
      </c>
      <c r="D45" s="17">
        <v>100</v>
      </c>
      <c r="E45" s="17">
        <v>3360</v>
      </c>
      <c r="F45" s="17">
        <v>3390</v>
      </c>
      <c r="G45" s="17">
        <v>3330</v>
      </c>
      <c r="H45" s="15">
        <v>3360</v>
      </c>
      <c r="I45" s="28">
        <f t="shared" si="7"/>
        <v>0</v>
      </c>
    </row>
    <row r="46" s="43" customFormat="1" ht="15" spans="1:9">
      <c r="A46" s="14">
        <v>42657</v>
      </c>
      <c r="B46" s="17" t="s">
        <v>19</v>
      </c>
      <c r="C46" s="17" t="s">
        <v>38</v>
      </c>
      <c r="D46" s="17">
        <v>5000</v>
      </c>
      <c r="E46" s="17">
        <v>133.4</v>
      </c>
      <c r="F46" s="17">
        <v>134</v>
      </c>
      <c r="G46" s="17" t="s">
        <v>393</v>
      </c>
      <c r="H46" s="15">
        <v>133.4</v>
      </c>
      <c r="I46" s="28">
        <f t="shared" si="7"/>
        <v>0</v>
      </c>
    </row>
    <row r="47" s="43" customFormat="1" ht="15" spans="1:9">
      <c r="A47" s="14">
        <v>42657</v>
      </c>
      <c r="B47" s="17" t="s">
        <v>41</v>
      </c>
      <c r="C47" s="17" t="s">
        <v>12</v>
      </c>
      <c r="D47" s="17">
        <v>100</v>
      </c>
      <c r="E47" s="17">
        <v>29680</v>
      </c>
      <c r="F47" s="17">
        <v>29735</v>
      </c>
      <c r="G47" s="17" t="s">
        <v>394</v>
      </c>
      <c r="H47" s="15">
        <v>29600</v>
      </c>
      <c r="I47" s="28">
        <f t="shared" si="7"/>
        <v>8000</v>
      </c>
    </row>
    <row r="48" s="43" customFormat="1" ht="15" spans="1:9">
      <c r="A48" s="14">
        <v>42657</v>
      </c>
      <c r="B48" s="17" t="s">
        <v>16</v>
      </c>
      <c r="C48" s="17" t="s">
        <v>12</v>
      </c>
      <c r="D48" s="17">
        <v>100</v>
      </c>
      <c r="E48" s="17">
        <v>3370</v>
      </c>
      <c r="F48" s="17">
        <v>3405</v>
      </c>
      <c r="G48" s="17" t="s">
        <v>395</v>
      </c>
      <c r="H48" s="15">
        <v>3335</v>
      </c>
      <c r="I48" s="28">
        <f t="shared" si="7"/>
        <v>3500</v>
      </c>
    </row>
    <row r="49" s="56" customFormat="1" ht="15" spans="1:9">
      <c r="A49" s="14">
        <v>42660</v>
      </c>
      <c r="B49" s="17" t="s">
        <v>11</v>
      </c>
      <c r="C49" s="17" t="s">
        <v>22</v>
      </c>
      <c r="D49" s="17">
        <v>5000</v>
      </c>
      <c r="E49" s="17">
        <v>151.25</v>
      </c>
      <c r="F49" s="17">
        <v>150.75</v>
      </c>
      <c r="G49" s="17" t="s">
        <v>396</v>
      </c>
      <c r="H49" s="15">
        <v>151.75</v>
      </c>
      <c r="I49" s="53">
        <f t="shared" ref="I49:I59" si="8">(H49-E49)*D49</f>
        <v>2500</v>
      </c>
    </row>
    <row r="50" s="43" customFormat="1" ht="15" spans="1:9">
      <c r="A50" s="14">
        <v>42660</v>
      </c>
      <c r="B50" s="17" t="s">
        <v>111</v>
      </c>
      <c r="C50" s="17" t="s">
        <v>12</v>
      </c>
      <c r="D50" s="17">
        <v>30</v>
      </c>
      <c r="E50" s="17">
        <v>41970</v>
      </c>
      <c r="F50" s="17">
        <v>42151</v>
      </c>
      <c r="G50" s="17" t="s">
        <v>397</v>
      </c>
      <c r="H50" s="15">
        <v>41820</v>
      </c>
      <c r="I50" s="28">
        <f t="shared" ref="I50:I53" si="9">(E50-H50)*D50</f>
        <v>4500</v>
      </c>
    </row>
    <row r="51" s="43" customFormat="1" ht="15" spans="1:9">
      <c r="A51" s="14">
        <v>42660</v>
      </c>
      <c r="B51" s="17" t="s">
        <v>16</v>
      </c>
      <c r="C51" s="17" t="s">
        <v>22</v>
      </c>
      <c r="D51" s="17">
        <v>100</v>
      </c>
      <c r="E51" s="17">
        <v>3375</v>
      </c>
      <c r="F51" s="17">
        <v>3355</v>
      </c>
      <c r="G51" s="17" t="s">
        <v>376</v>
      </c>
      <c r="H51" s="15">
        <v>3375</v>
      </c>
      <c r="I51" s="53">
        <f t="shared" si="8"/>
        <v>0</v>
      </c>
    </row>
    <row r="52" s="43" customFormat="1" ht="15" spans="1:9">
      <c r="A52" s="14">
        <v>42660</v>
      </c>
      <c r="B52" s="17" t="s">
        <v>61</v>
      </c>
      <c r="C52" s="17" t="s">
        <v>12</v>
      </c>
      <c r="D52" s="17">
        <v>1250</v>
      </c>
      <c r="E52" s="17">
        <v>218</v>
      </c>
      <c r="F52" s="17">
        <v>220.1</v>
      </c>
      <c r="G52" s="17" t="s">
        <v>398</v>
      </c>
      <c r="H52" s="15">
        <v>216</v>
      </c>
      <c r="I52" s="28">
        <f t="shared" si="9"/>
        <v>2500</v>
      </c>
    </row>
    <row r="53" s="43" customFormat="1" ht="15" spans="1:9">
      <c r="A53" s="20">
        <v>42661</v>
      </c>
      <c r="B53" s="21" t="s">
        <v>19</v>
      </c>
      <c r="C53" s="21" t="s">
        <v>12</v>
      </c>
      <c r="D53" s="21">
        <v>5000</v>
      </c>
      <c r="E53" s="21">
        <v>132.65</v>
      </c>
      <c r="F53" s="21">
        <v>133.15</v>
      </c>
      <c r="G53" s="21" t="s">
        <v>399</v>
      </c>
      <c r="H53" s="16">
        <v>133.15</v>
      </c>
      <c r="I53" s="29">
        <f t="shared" si="9"/>
        <v>-2500</v>
      </c>
    </row>
    <row r="54" s="43" customFormat="1" ht="15" spans="1:9">
      <c r="A54" s="14">
        <v>42661</v>
      </c>
      <c r="B54" s="17" t="s">
        <v>11</v>
      </c>
      <c r="C54" s="17" t="s">
        <v>22</v>
      </c>
      <c r="D54" s="17">
        <v>5000</v>
      </c>
      <c r="E54" s="17">
        <v>152.6</v>
      </c>
      <c r="F54" s="17">
        <v>152.1</v>
      </c>
      <c r="G54" s="17" t="s">
        <v>400</v>
      </c>
      <c r="H54" s="15">
        <v>153.7</v>
      </c>
      <c r="I54" s="53">
        <f t="shared" si="8"/>
        <v>5499.99999999997</v>
      </c>
    </row>
    <row r="55" s="43" customFormat="1" ht="15" spans="1:9">
      <c r="A55" s="14">
        <v>42661</v>
      </c>
      <c r="B55" s="17" t="s">
        <v>41</v>
      </c>
      <c r="C55" s="17" t="s">
        <v>36</v>
      </c>
      <c r="D55" s="17">
        <v>100</v>
      </c>
      <c r="E55" s="17">
        <v>29775</v>
      </c>
      <c r="F55" s="17">
        <v>29725</v>
      </c>
      <c r="G55" s="17" t="s">
        <v>401</v>
      </c>
      <c r="H55" s="15">
        <v>29775</v>
      </c>
      <c r="I55" s="53">
        <f t="shared" si="8"/>
        <v>0</v>
      </c>
    </row>
    <row r="56" s="43" customFormat="1" ht="15" spans="1:9">
      <c r="A56" s="14">
        <v>42661</v>
      </c>
      <c r="B56" s="17" t="s">
        <v>61</v>
      </c>
      <c r="C56" s="17" t="s">
        <v>22</v>
      </c>
      <c r="D56" s="17">
        <v>1250</v>
      </c>
      <c r="E56" s="17">
        <v>219.4</v>
      </c>
      <c r="F56" s="17">
        <v>217.4</v>
      </c>
      <c r="G56" s="17" t="s">
        <v>402</v>
      </c>
      <c r="H56" s="15">
        <v>221.4</v>
      </c>
      <c r="I56" s="53">
        <f t="shared" si="8"/>
        <v>2500</v>
      </c>
    </row>
    <row r="57" s="43" customFormat="1" ht="15" spans="1:9">
      <c r="A57" s="14">
        <v>42661</v>
      </c>
      <c r="B57" s="17" t="s">
        <v>11</v>
      </c>
      <c r="C57" s="17" t="s">
        <v>22</v>
      </c>
      <c r="D57" s="17">
        <v>5000</v>
      </c>
      <c r="E57" s="17">
        <v>152.9</v>
      </c>
      <c r="F57" s="17">
        <v>152.4</v>
      </c>
      <c r="G57" s="17">
        <v>153.5</v>
      </c>
      <c r="H57" s="15">
        <v>153.3</v>
      </c>
      <c r="I57" s="53">
        <f t="shared" si="8"/>
        <v>2000.00000000003</v>
      </c>
    </row>
    <row r="58" s="43" customFormat="1" ht="15" spans="1:9">
      <c r="A58" s="20">
        <v>42661</v>
      </c>
      <c r="B58" s="21" t="s">
        <v>41</v>
      </c>
      <c r="C58" s="21" t="s">
        <v>36</v>
      </c>
      <c r="D58" s="21">
        <v>100</v>
      </c>
      <c r="E58" s="21">
        <v>29743</v>
      </c>
      <c r="F58" s="21">
        <v>29693</v>
      </c>
      <c r="G58" s="21" t="s">
        <v>403</v>
      </c>
      <c r="H58" s="16">
        <v>29693</v>
      </c>
      <c r="I58" s="27">
        <f t="shared" si="8"/>
        <v>-5000</v>
      </c>
    </row>
    <row r="59" s="43" customFormat="1" ht="15" spans="1:9">
      <c r="A59" s="20">
        <v>42662</v>
      </c>
      <c r="B59" s="21" t="s">
        <v>11</v>
      </c>
      <c r="C59" s="21" t="s">
        <v>22</v>
      </c>
      <c r="D59" s="21">
        <v>5000</v>
      </c>
      <c r="E59" s="21">
        <v>152.45</v>
      </c>
      <c r="F59" s="21">
        <v>151.95</v>
      </c>
      <c r="G59" s="21" t="s">
        <v>404</v>
      </c>
      <c r="H59" s="16">
        <v>151.95</v>
      </c>
      <c r="I59" s="27">
        <f t="shared" si="8"/>
        <v>-2500</v>
      </c>
    </row>
    <row r="60" s="43" customFormat="1" ht="15" spans="1:9">
      <c r="A60" s="14">
        <v>42662</v>
      </c>
      <c r="B60" s="17" t="s">
        <v>31</v>
      </c>
      <c r="C60" s="17" t="s">
        <v>12</v>
      </c>
      <c r="D60" s="17">
        <v>5000</v>
      </c>
      <c r="E60" s="17">
        <v>131.2</v>
      </c>
      <c r="F60" s="17">
        <v>132.2</v>
      </c>
      <c r="G60" s="17">
        <v>130.2</v>
      </c>
      <c r="H60" s="15">
        <v>131.05</v>
      </c>
      <c r="I60" s="28">
        <f t="shared" ref="I60:I64" si="10">(E60-H60)*D60</f>
        <v>749.999999999886</v>
      </c>
    </row>
    <row r="61" s="43" customFormat="1" ht="15" spans="1:9">
      <c r="A61" s="14">
        <v>42662</v>
      </c>
      <c r="B61" s="17" t="s">
        <v>76</v>
      </c>
      <c r="C61" s="17" t="s">
        <v>12</v>
      </c>
      <c r="D61" s="17">
        <v>5000</v>
      </c>
      <c r="E61" s="17">
        <v>108</v>
      </c>
      <c r="F61" s="17">
        <v>108.5</v>
      </c>
      <c r="G61" s="17" t="s">
        <v>405</v>
      </c>
      <c r="H61" s="15">
        <v>107.5</v>
      </c>
      <c r="I61" s="28">
        <f t="shared" si="10"/>
        <v>2500</v>
      </c>
    </row>
    <row r="62" s="43" customFormat="1" ht="15" spans="1:9">
      <c r="A62" s="20">
        <v>42662</v>
      </c>
      <c r="B62" s="21" t="s">
        <v>41</v>
      </c>
      <c r="C62" s="21" t="s">
        <v>12</v>
      </c>
      <c r="D62" s="21">
        <v>100</v>
      </c>
      <c r="E62" s="21">
        <v>29835</v>
      </c>
      <c r="F62" s="21">
        <v>29876</v>
      </c>
      <c r="G62" s="21" t="s">
        <v>406</v>
      </c>
      <c r="H62" s="16">
        <v>29876</v>
      </c>
      <c r="I62" s="29">
        <f t="shared" si="10"/>
        <v>-4100</v>
      </c>
    </row>
    <row r="63" s="43" customFormat="1" ht="15" spans="1:9">
      <c r="A63" s="14">
        <v>42662</v>
      </c>
      <c r="B63" s="17" t="s">
        <v>29</v>
      </c>
      <c r="C63" s="17" t="s">
        <v>12</v>
      </c>
      <c r="D63" s="17">
        <v>100</v>
      </c>
      <c r="E63" s="17">
        <v>3438</v>
      </c>
      <c r="F63" s="17">
        <v>3461</v>
      </c>
      <c r="G63" s="17" t="s">
        <v>407</v>
      </c>
      <c r="H63" s="15">
        <v>3438</v>
      </c>
      <c r="I63" s="28">
        <f t="shared" si="10"/>
        <v>0</v>
      </c>
    </row>
    <row r="64" s="43" customFormat="1" ht="15" spans="1:9">
      <c r="A64" s="14">
        <v>42662</v>
      </c>
      <c r="B64" s="17" t="s">
        <v>21</v>
      </c>
      <c r="C64" s="17" t="s">
        <v>38</v>
      </c>
      <c r="D64" s="17">
        <v>1250</v>
      </c>
      <c r="E64" s="17">
        <v>214.5</v>
      </c>
      <c r="F64" s="17">
        <v>216.5</v>
      </c>
      <c r="G64" s="17" t="s">
        <v>408</v>
      </c>
      <c r="H64" s="15">
        <v>210.5</v>
      </c>
      <c r="I64" s="28">
        <f t="shared" si="10"/>
        <v>5000</v>
      </c>
    </row>
    <row r="65" s="43" customFormat="1" ht="15" spans="1:9">
      <c r="A65" s="14">
        <v>42662</v>
      </c>
      <c r="B65" s="17" t="s">
        <v>14</v>
      </c>
      <c r="C65" s="17" t="s">
        <v>22</v>
      </c>
      <c r="D65" s="17">
        <v>30</v>
      </c>
      <c r="E65" s="17">
        <v>42335</v>
      </c>
      <c r="F65" s="17">
        <v>42135</v>
      </c>
      <c r="G65" s="17" t="s">
        <v>409</v>
      </c>
      <c r="H65" s="15">
        <v>42335</v>
      </c>
      <c r="I65" s="53">
        <f t="shared" ref="I65:I70" si="11">(H65-E65)*D65</f>
        <v>0</v>
      </c>
    </row>
    <row r="66" s="43" customFormat="1" ht="15" spans="1:9">
      <c r="A66" s="14">
        <v>42662</v>
      </c>
      <c r="B66" s="17" t="s">
        <v>109</v>
      </c>
      <c r="C66" s="17" t="s">
        <v>22</v>
      </c>
      <c r="D66" s="17">
        <v>100</v>
      </c>
      <c r="E66" s="17">
        <v>29931</v>
      </c>
      <c r="F66" s="17">
        <v>29881</v>
      </c>
      <c r="G66" s="17" t="s">
        <v>410</v>
      </c>
      <c r="H66" s="15">
        <v>29981</v>
      </c>
      <c r="I66" s="53">
        <f t="shared" si="11"/>
        <v>5000</v>
      </c>
    </row>
    <row r="67" s="56" customFormat="1" ht="15" spans="1:9">
      <c r="A67" s="14">
        <v>42662</v>
      </c>
      <c r="B67" s="17" t="s">
        <v>385</v>
      </c>
      <c r="C67" s="17" t="s">
        <v>12</v>
      </c>
      <c r="D67" s="17">
        <v>5000</v>
      </c>
      <c r="E67" s="17">
        <v>108.2</v>
      </c>
      <c r="F67" s="17">
        <v>108.7</v>
      </c>
      <c r="G67" s="17" t="s">
        <v>411</v>
      </c>
      <c r="H67" s="15">
        <v>107.75</v>
      </c>
      <c r="I67" s="28">
        <f t="shared" ref="I67:I69" si="12">(E67-H67)*D67</f>
        <v>2250.00000000001</v>
      </c>
    </row>
    <row r="68" s="56" customFormat="1" ht="15" spans="1:9">
      <c r="A68" s="14">
        <v>42663</v>
      </c>
      <c r="B68" s="17" t="s">
        <v>19</v>
      </c>
      <c r="C68" s="17" t="s">
        <v>12</v>
      </c>
      <c r="D68" s="17">
        <v>5000</v>
      </c>
      <c r="E68" s="17">
        <v>133.15</v>
      </c>
      <c r="F68" s="17">
        <v>133.65</v>
      </c>
      <c r="G68" s="17" t="s">
        <v>412</v>
      </c>
      <c r="H68" s="15">
        <v>132.65</v>
      </c>
      <c r="I68" s="28">
        <f t="shared" si="12"/>
        <v>2500</v>
      </c>
    </row>
    <row r="69" s="56" customFormat="1" ht="15" spans="1:9">
      <c r="A69" s="14">
        <v>42663</v>
      </c>
      <c r="B69" s="17" t="s">
        <v>21</v>
      </c>
      <c r="C69" s="17" t="s">
        <v>12</v>
      </c>
      <c r="D69" s="17">
        <v>1250</v>
      </c>
      <c r="E69" s="17">
        <v>212.7</v>
      </c>
      <c r="F69" s="17">
        <v>214.7</v>
      </c>
      <c r="G69" s="17" t="s">
        <v>413</v>
      </c>
      <c r="H69" s="15">
        <v>210.7</v>
      </c>
      <c r="I69" s="28">
        <f t="shared" si="12"/>
        <v>2500</v>
      </c>
    </row>
    <row r="70" s="56" customFormat="1" ht="15" spans="1:9">
      <c r="A70" s="14">
        <v>42663</v>
      </c>
      <c r="B70" s="17" t="s">
        <v>41</v>
      </c>
      <c r="C70" s="17" t="s">
        <v>36</v>
      </c>
      <c r="D70" s="17">
        <v>100</v>
      </c>
      <c r="E70" s="17">
        <v>29945</v>
      </c>
      <c r="F70" s="17">
        <v>29895</v>
      </c>
      <c r="G70" s="17" t="s">
        <v>414</v>
      </c>
      <c r="H70" s="15">
        <v>29945</v>
      </c>
      <c r="I70" s="53">
        <f t="shared" si="11"/>
        <v>0</v>
      </c>
    </row>
    <row r="71" s="56" customFormat="1" ht="15" spans="1:9">
      <c r="A71" s="14">
        <v>42663</v>
      </c>
      <c r="B71" s="17" t="s">
        <v>16</v>
      </c>
      <c r="C71" s="17" t="s">
        <v>12</v>
      </c>
      <c r="D71" s="17">
        <v>100</v>
      </c>
      <c r="E71" s="17">
        <v>3445</v>
      </c>
      <c r="F71" s="17">
        <v>3465</v>
      </c>
      <c r="G71" s="17" t="s">
        <v>415</v>
      </c>
      <c r="H71" s="15">
        <v>3420</v>
      </c>
      <c r="I71" s="28">
        <f t="shared" ref="I71:I76" si="13">(E71-H71)*D71</f>
        <v>2500</v>
      </c>
    </row>
    <row r="72" s="56" customFormat="1" ht="15" spans="1:9">
      <c r="A72" s="14">
        <v>42663</v>
      </c>
      <c r="B72" s="17" t="s">
        <v>76</v>
      </c>
      <c r="C72" s="17" t="s">
        <v>12</v>
      </c>
      <c r="D72" s="17">
        <v>5000</v>
      </c>
      <c r="E72" s="17">
        <v>107.5</v>
      </c>
      <c r="F72" s="17">
        <v>108</v>
      </c>
      <c r="G72" s="17" t="s">
        <v>416</v>
      </c>
      <c r="H72" s="15">
        <v>107.5</v>
      </c>
      <c r="I72" s="28">
        <f t="shared" si="13"/>
        <v>0</v>
      </c>
    </row>
    <row r="73" s="56" customFormat="1" ht="15" spans="1:9">
      <c r="A73" s="14">
        <v>42664</v>
      </c>
      <c r="B73" s="17" t="s">
        <v>11</v>
      </c>
      <c r="C73" s="17" t="s">
        <v>12</v>
      </c>
      <c r="D73" s="17">
        <v>5000</v>
      </c>
      <c r="E73" s="17">
        <v>152</v>
      </c>
      <c r="F73" s="17">
        <v>152.5</v>
      </c>
      <c r="G73" s="17" t="s">
        <v>417</v>
      </c>
      <c r="H73" s="15">
        <v>150.9</v>
      </c>
      <c r="I73" s="28">
        <f t="shared" si="13"/>
        <v>5499.99999999997</v>
      </c>
    </row>
    <row r="74" s="56" customFormat="1" ht="15" spans="1:9">
      <c r="A74" s="20">
        <v>42664</v>
      </c>
      <c r="B74" s="21" t="s">
        <v>50</v>
      </c>
      <c r="C74" s="21" t="s">
        <v>12</v>
      </c>
      <c r="D74" s="21">
        <v>100</v>
      </c>
      <c r="E74" s="21">
        <v>3400</v>
      </c>
      <c r="F74" s="21">
        <v>3420</v>
      </c>
      <c r="G74" s="21" t="s">
        <v>418</v>
      </c>
      <c r="H74" s="16">
        <v>3420</v>
      </c>
      <c r="I74" s="29">
        <f t="shared" si="13"/>
        <v>-2000</v>
      </c>
    </row>
    <row r="75" s="56" customFormat="1" ht="15" spans="1:9">
      <c r="A75" s="20">
        <v>42664</v>
      </c>
      <c r="B75" s="21" t="s">
        <v>100</v>
      </c>
      <c r="C75" s="21" t="s">
        <v>38</v>
      </c>
      <c r="D75" s="21">
        <v>1250</v>
      </c>
      <c r="E75" s="21">
        <v>206</v>
      </c>
      <c r="F75" s="21">
        <v>208</v>
      </c>
      <c r="G75" s="21" t="s">
        <v>419</v>
      </c>
      <c r="H75" s="16">
        <v>206.8</v>
      </c>
      <c r="I75" s="29">
        <f t="shared" si="13"/>
        <v>-1000.00000000001</v>
      </c>
    </row>
    <row r="76" s="56" customFormat="1" ht="15" spans="1:9">
      <c r="A76" s="14">
        <v>42667</v>
      </c>
      <c r="B76" s="17" t="s">
        <v>72</v>
      </c>
      <c r="C76" s="17" t="s">
        <v>38</v>
      </c>
      <c r="D76" s="17">
        <v>5000</v>
      </c>
      <c r="E76" s="17">
        <v>133.15</v>
      </c>
      <c r="F76" s="17">
        <v>133.65</v>
      </c>
      <c r="G76" s="17" t="s">
        <v>412</v>
      </c>
      <c r="H76" s="15">
        <v>133.15</v>
      </c>
      <c r="I76" s="28">
        <f t="shared" si="13"/>
        <v>0</v>
      </c>
    </row>
    <row r="77" s="56" customFormat="1" ht="15" spans="1:9">
      <c r="A77" s="20">
        <v>42667</v>
      </c>
      <c r="B77" s="21" t="s">
        <v>41</v>
      </c>
      <c r="C77" s="21" t="s">
        <v>22</v>
      </c>
      <c r="D77" s="21">
        <v>100</v>
      </c>
      <c r="E77" s="21">
        <v>29861</v>
      </c>
      <c r="F77" s="21">
        <v>29809</v>
      </c>
      <c r="G77" s="21" t="s">
        <v>420</v>
      </c>
      <c r="H77" s="16">
        <v>29840</v>
      </c>
      <c r="I77" s="27">
        <f>(H77-E77)*D77</f>
        <v>-2100</v>
      </c>
    </row>
    <row r="78" s="56" customFormat="1" ht="15" spans="1:9">
      <c r="A78" s="14">
        <v>42667</v>
      </c>
      <c r="B78" s="17" t="s">
        <v>21</v>
      </c>
      <c r="C78" s="17" t="s">
        <v>12</v>
      </c>
      <c r="D78" s="17">
        <v>1250</v>
      </c>
      <c r="E78" s="17">
        <v>202.2</v>
      </c>
      <c r="F78" s="17">
        <v>204.2</v>
      </c>
      <c r="G78" s="17">
        <v>200.2</v>
      </c>
      <c r="H78" s="15">
        <v>200.2</v>
      </c>
      <c r="I78" s="28">
        <f>(E78-H78)*D78</f>
        <v>2500</v>
      </c>
    </row>
    <row r="79" s="56" customFormat="1" ht="15" spans="1:9">
      <c r="A79" s="14">
        <v>42667</v>
      </c>
      <c r="B79" s="17" t="s">
        <v>11</v>
      </c>
      <c r="C79" s="17" t="s">
        <v>36</v>
      </c>
      <c r="D79" s="17">
        <v>5000</v>
      </c>
      <c r="E79" s="17">
        <v>152.9</v>
      </c>
      <c r="F79" s="17">
        <v>152.4</v>
      </c>
      <c r="G79" s="17" t="s">
        <v>421</v>
      </c>
      <c r="H79" s="15">
        <v>153.4</v>
      </c>
      <c r="I79" s="53">
        <f>(H79-E79)*D79</f>
        <v>2500</v>
      </c>
    </row>
    <row r="80" s="56" customFormat="1" ht="15" spans="1:9">
      <c r="A80" s="14">
        <v>42667</v>
      </c>
      <c r="B80" s="17" t="s">
        <v>16</v>
      </c>
      <c r="C80" s="17" t="s">
        <v>12</v>
      </c>
      <c r="D80" s="17">
        <v>100</v>
      </c>
      <c r="E80" s="17">
        <v>3380</v>
      </c>
      <c r="F80" s="17">
        <v>3401</v>
      </c>
      <c r="G80" s="17" t="s">
        <v>422</v>
      </c>
      <c r="H80" s="15">
        <v>3365</v>
      </c>
      <c r="I80" s="28">
        <f>(E80-H80)*D80</f>
        <v>1500</v>
      </c>
    </row>
    <row r="81" s="56" customFormat="1" ht="15" spans="1:9">
      <c r="A81" s="14">
        <v>42667</v>
      </c>
      <c r="B81" s="17" t="s">
        <v>111</v>
      </c>
      <c r="C81" s="17" t="s">
        <v>38</v>
      </c>
      <c r="D81" s="17">
        <v>30</v>
      </c>
      <c r="E81" s="17">
        <v>42450</v>
      </c>
      <c r="F81" s="17">
        <v>42701</v>
      </c>
      <c r="G81" s="17" t="s">
        <v>423</v>
      </c>
      <c r="H81" s="15">
        <v>42450</v>
      </c>
      <c r="I81" s="28">
        <v>0</v>
      </c>
    </row>
    <row r="82" s="56" customFormat="1" ht="15" spans="1:9">
      <c r="A82" s="14">
        <v>42668</v>
      </c>
      <c r="B82" s="17" t="s">
        <v>21</v>
      </c>
      <c r="C82" s="17" t="s">
        <v>12</v>
      </c>
      <c r="D82" s="17">
        <v>1250</v>
      </c>
      <c r="E82" s="17">
        <v>188.6</v>
      </c>
      <c r="F82" s="17">
        <v>190.6</v>
      </c>
      <c r="G82" s="17" t="s">
        <v>424</v>
      </c>
      <c r="H82" s="15">
        <v>188.6</v>
      </c>
      <c r="I82" s="28">
        <v>0</v>
      </c>
    </row>
    <row r="83" s="43" customFormat="1" ht="15" spans="1:9">
      <c r="A83" s="14">
        <v>42668</v>
      </c>
      <c r="B83" s="17" t="s">
        <v>11</v>
      </c>
      <c r="C83" s="17" t="s">
        <v>12</v>
      </c>
      <c r="D83" s="17">
        <v>5000</v>
      </c>
      <c r="E83" s="17">
        <v>157.45</v>
      </c>
      <c r="F83" s="17">
        <v>157.95</v>
      </c>
      <c r="G83" s="17" t="s">
        <v>425</v>
      </c>
      <c r="H83" s="15">
        <v>157.45</v>
      </c>
      <c r="I83" s="28">
        <v>0</v>
      </c>
    </row>
    <row r="84" s="43" customFormat="1" ht="15" spans="1:9">
      <c r="A84" s="14">
        <v>42668</v>
      </c>
      <c r="B84" s="17" t="s">
        <v>19</v>
      </c>
      <c r="C84" s="17" t="s">
        <v>38</v>
      </c>
      <c r="D84" s="17">
        <v>5000</v>
      </c>
      <c r="E84" s="17">
        <v>137.15</v>
      </c>
      <c r="F84" s="17">
        <v>137.65</v>
      </c>
      <c r="G84" s="17" t="s">
        <v>426</v>
      </c>
      <c r="H84" s="15">
        <v>137.15</v>
      </c>
      <c r="I84" s="28">
        <v>0</v>
      </c>
    </row>
    <row r="85" s="43" customFormat="1" ht="15" spans="1:9">
      <c r="A85" s="14">
        <v>42668</v>
      </c>
      <c r="B85" s="17" t="s">
        <v>364</v>
      </c>
      <c r="C85" s="17" t="s">
        <v>38</v>
      </c>
      <c r="D85" s="17">
        <v>1250</v>
      </c>
      <c r="E85" s="17">
        <v>191.1</v>
      </c>
      <c r="F85" s="17">
        <v>193.1</v>
      </c>
      <c r="G85" s="17" t="s">
        <v>427</v>
      </c>
      <c r="H85" s="15">
        <v>186.1</v>
      </c>
      <c r="I85" s="28">
        <f t="shared" ref="I85:I87" si="14">(E85-H85)*D85</f>
        <v>6250</v>
      </c>
    </row>
    <row r="86" s="43" customFormat="1" ht="15" spans="1:9">
      <c r="A86" s="14">
        <v>42668</v>
      </c>
      <c r="B86" s="17" t="s">
        <v>29</v>
      </c>
      <c r="C86" s="17" t="s">
        <v>12</v>
      </c>
      <c r="D86" s="17">
        <v>100</v>
      </c>
      <c r="E86" s="17">
        <v>3411</v>
      </c>
      <c r="F86" s="17">
        <v>3426</v>
      </c>
      <c r="G86" s="17" t="s">
        <v>428</v>
      </c>
      <c r="H86" s="15">
        <v>3363</v>
      </c>
      <c r="I86" s="28">
        <f t="shared" si="14"/>
        <v>4800</v>
      </c>
    </row>
    <row r="87" s="43" customFormat="1" ht="15" spans="1:9">
      <c r="A87" s="14">
        <v>42668</v>
      </c>
      <c r="B87" s="17" t="s">
        <v>14</v>
      </c>
      <c r="C87" s="17" t="s">
        <v>12</v>
      </c>
      <c r="D87" s="17">
        <v>30</v>
      </c>
      <c r="E87" s="17">
        <v>42400</v>
      </c>
      <c r="F87" s="17">
        <v>42580</v>
      </c>
      <c r="G87" s="17" t="s">
        <v>429</v>
      </c>
      <c r="H87" s="15">
        <v>42180</v>
      </c>
      <c r="I87" s="28">
        <f t="shared" si="14"/>
        <v>6600</v>
      </c>
    </row>
    <row r="88" s="43" customFormat="1" ht="15" spans="1:9">
      <c r="A88" s="20">
        <v>42668</v>
      </c>
      <c r="B88" s="21" t="s">
        <v>48</v>
      </c>
      <c r="C88" s="21" t="s">
        <v>36</v>
      </c>
      <c r="D88" s="21">
        <v>5000</v>
      </c>
      <c r="E88" s="21">
        <v>158</v>
      </c>
      <c r="F88" s="21">
        <v>157.5</v>
      </c>
      <c r="G88" s="21" t="s">
        <v>430</v>
      </c>
      <c r="H88" s="16">
        <v>157.5</v>
      </c>
      <c r="I88" s="27">
        <f>(H88-E88)*D88</f>
        <v>-2500</v>
      </c>
    </row>
    <row r="89" s="43" customFormat="1" ht="15" spans="1:9">
      <c r="A89" s="14">
        <v>42668</v>
      </c>
      <c r="B89" s="17" t="s">
        <v>109</v>
      </c>
      <c r="C89" s="17" t="s">
        <v>12</v>
      </c>
      <c r="D89" s="17">
        <v>100</v>
      </c>
      <c r="E89" s="17">
        <v>29870</v>
      </c>
      <c r="F89" s="17">
        <v>29920</v>
      </c>
      <c r="G89" s="17" t="s">
        <v>431</v>
      </c>
      <c r="H89" s="15">
        <v>29870</v>
      </c>
      <c r="I89" s="28">
        <f t="shared" ref="I89:I92" si="15">(E89-H89)*D89</f>
        <v>0</v>
      </c>
    </row>
    <row r="90" s="43" customFormat="1" ht="15" spans="1:9">
      <c r="A90" s="20">
        <v>42668</v>
      </c>
      <c r="B90" s="21" t="s">
        <v>385</v>
      </c>
      <c r="C90" s="21" t="s">
        <v>12</v>
      </c>
      <c r="D90" s="21">
        <v>5000</v>
      </c>
      <c r="E90" s="21">
        <v>111.15</v>
      </c>
      <c r="F90" s="21">
        <v>111.85</v>
      </c>
      <c r="G90" s="21" t="s">
        <v>432</v>
      </c>
      <c r="H90" s="16">
        <v>111.85</v>
      </c>
      <c r="I90" s="29">
        <f t="shared" si="15"/>
        <v>-3499.99999999994</v>
      </c>
    </row>
    <row r="91" s="43" customFormat="1" ht="15" spans="1:9">
      <c r="A91" s="14">
        <v>42668</v>
      </c>
      <c r="B91" s="17" t="s">
        <v>19</v>
      </c>
      <c r="C91" s="17" t="s">
        <v>38</v>
      </c>
      <c r="D91" s="17">
        <v>5000</v>
      </c>
      <c r="E91" s="17">
        <v>137.95</v>
      </c>
      <c r="F91" s="17">
        <v>138.45</v>
      </c>
      <c r="G91" s="17">
        <v>136.85</v>
      </c>
      <c r="H91" s="15">
        <v>137.95</v>
      </c>
      <c r="I91" s="28">
        <f t="shared" si="15"/>
        <v>0</v>
      </c>
    </row>
    <row r="92" s="43" customFormat="1" ht="15" spans="1:9">
      <c r="A92" s="20">
        <v>42669</v>
      </c>
      <c r="B92" s="21" t="s">
        <v>31</v>
      </c>
      <c r="C92" s="21" t="s">
        <v>12</v>
      </c>
      <c r="D92" s="21">
        <v>5000</v>
      </c>
      <c r="E92" s="21">
        <v>136.05</v>
      </c>
      <c r="F92" s="21">
        <v>136.55</v>
      </c>
      <c r="G92" s="21" t="s">
        <v>433</v>
      </c>
      <c r="H92" s="16">
        <v>136.3</v>
      </c>
      <c r="I92" s="29">
        <f t="shared" si="15"/>
        <v>-1250</v>
      </c>
    </row>
    <row r="93" s="43" customFormat="1" ht="15" spans="1:9">
      <c r="A93" s="14">
        <v>42669</v>
      </c>
      <c r="B93" s="17" t="s">
        <v>16</v>
      </c>
      <c r="C93" s="17" t="s">
        <v>22</v>
      </c>
      <c r="D93" s="17">
        <v>100</v>
      </c>
      <c r="E93" s="17">
        <v>3300</v>
      </c>
      <c r="F93" s="17">
        <v>3280</v>
      </c>
      <c r="G93" s="17" t="s">
        <v>434</v>
      </c>
      <c r="H93" s="15">
        <v>3300</v>
      </c>
      <c r="I93" s="53">
        <f>(H93-E93)*D93</f>
        <v>0</v>
      </c>
    </row>
    <row r="94" s="43" customFormat="1" ht="15" spans="1:9">
      <c r="A94" s="20">
        <v>42669</v>
      </c>
      <c r="B94" s="21" t="s">
        <v>41</v>
      </c>
      <c r="C94" s="21" t="s">
        <v>22</v>
      </c>
      <c r="D94" s="21">
        <v>100</v>
      </c>
      <c r="E94" s="21">
        <v>29982</v>
      </c>
      <c r="F94" s="21">
        <v>29932</v>
      </c>
      <c r="G94" s="21" t="s">
        <v>435</v>
      </c>
      <c r="H94" s="16">
        <v>29932</v>
      </c>
      <c r="I94" s="27">
        <f>(H94-E94)*D94</f>
        <v>-5000</v>
      </c>
    </row>
    <row r="95" s="43" customFormat="1" ht="15" spans="1:9">
      <c r="A95" s="14">
        <v>42669</v>
      </c>
      <c r="B95" s="17" t="s">
        <v>21</v>
      </c>
      <c r="C95" s="17" t="s">
        <v>12</v>
      </c>
      <c r="D95" s="17">
        <v>1250</v>
      </c>
      <c r="E95" s="17">
        <v>185</v>
      </c>
      <c r="F95" s="17">
        <v>187.1</v>
      </c>
      <c r="G95" s="17">
        <v>182.7</v>
      </c>
      <c r="H95" s="15">
        <v>182.7</v>
      </c>
      <c r="I95" s="28">
        <f t="shared" ref="I95:I101" si="16">(E95-H95)*D95</f>
        <v>2875.00000000001</v>
      </c>
    </row>
    <row r="96" s="43" customFormat="1" ht="15" spans="1:9">
      <c r="A96" s="14">
        <v>42669</v>
      </c>
      <c r="B96" s="17" t="s">
        <v>11</v>
      </c>
      <c r="C96" s="17" t="s">
        <v>12</v>
      </c>
      <c r="D96" s="17">
        <v>5000</v>
      </c>
      <c r="E96" s="17">
        <v>156.7</v>
      </c>
      <c r="F96" s="17">
        <v>157.2</v>
      </c>
      <c r="G96" s="17" t="s">
        <v>436</v>
      </c>
      <c r="H96" s="15">
        <v>156.2</v>
      </c>
      <c r="I96" s="28">
        <f t="shared" si="16"/>
        <v>2500</v>
      </c>
    </row>
    <row r="97" s="43" customFormat="1" ht="15" spans="1:9">
      <c r="A97" s="14">
        <v>42669</v>
      </c>
      <c r="B97" s="17" t="s">
        <v>50</v>
      </c>
      <c r="C97" s="17" t="s">
        <v>12</v>
      </c>
      <c r="D97" s="17">
        <v>100</v>
      </c>
      <c r="E97" s="17">
        <v>3305</v>
      </c>
      <c r="F97" s="17">
        <v>3325</v>
      </c>
      <c r="G97" s="17" t="s">
        <v>437</v>
      </c>
      <c r="H97" s="15">
        <v>3285</v>
      </c>
      <c r="I97" s="28">
        <f t="shared" si="16"/>
        <v>2000</v>
      </c>
    </row>
    <row r="98" s="43" customFormat="1" ht="15" spans="1:9">
      <c r="A98" s="14">
        <v>42669</v>
      </c>
      <c r="B98" s="17" t="s">
        <v>41</v>
      </c>
      <c r="C98" s="17" t="s">
        <v>12</v>
      </c>
      <c r="D98" s="17">
        <v>100</v>
      </c>
      <c r="E98" s="17">
        <v>29925</v>
      </c>
      <c r="F98" s="17">
        <v>29960</v>
      </c>
      <c r="G98" s="17" t="s">
        <v>438</v>
      </c>
      <c r="H98" s="15">
        <v>29925</v>
      </c>
      <c r="I98" s="28">
        <f t="shared" si="16"/>
        <v>0</v>
      </c>
    </row>
    <row r="99" s="43" customFormat="1" ht="15" spans="1:9">
      <c r="A99" s="14">
        <v>42669</v>
      </c>
      <c r="B99" s="17" t="s">
        <v>61</v>
      </c>
      <c r="C99" s="17" t="s">
        <v>12</v>
      </c>
      <c r="D99" s="17">
        <v>1250</v>
      </c>
      <c r="E99" s="17">
        <v>181.4</v>
      </c>
      <c r="F99" s="17">
        <v>183.4</v>
      </c>
      <c r="G99" s="17" t="s">
        <v>439</v>
      </c>
      <c r="H99" s="15">
        <v>181.4</v>
      </c>
      <c r="I99" s="28">
        <f t="shared" si="16"/>
        <v>0</v>
      </c>
    </row>
    <row r="100" s="43" customFormat="1" ht="15" spans="1:9">
      <c r="A100" s="14">
        <v>42669</v>
      </c>
      <c r="B100" s="17" t="s">
        <v>19</v>
      </c>
      <c r="C100" s="17" t="s">
        <v>12</v>
      </c>
      <c r="D100" s="17">
        <v>5000</v>
      </c>
      <c r="E100" s="17">
        <v>137.7</v>
      </c>
      <c r="F100" s="17">
        <v>138.1</v>
      </c>
      <c r="G100" s="17" t="s">
        <v>440</v>
      </c>
      <c r="H100" s="15">
        <v>136.5</v>
      </c>
      <c r="I100" s="28">
        <f t="shared" si="16"/>
        <v>5999.99999999994</v>
      </c>
    </row>
    <row r="101" s="43" customFormat="1" ht="15" spans="1:9">
      <c r="A101" s="14">
        <v>42669</v>
      </c>
      <c r="B101" s="17" t="s">
        <v>66</v>
      </c>
      <c r="C101" s="17" t="s">
        <v>38</v>
      </c>
      <c r="D101" s="17">
        <v>100</v>
      </c>
      <c r="E101" s="17">
        <v>29950</v>
      </c>
      <c r="F101" s="17">
        <v>30005</v>
      </c>
      <c r="G101" s="17">
        <v>29885</v>
      </c>
      <c r="H101" s="15">
        <v>29885</v>
      </c>
      <c r="I101" s="28">
        <f t="shared" si="16"/>
        <v>6500</v>
      </c>
    </row>
    <row r="102" s="43" customFormat="1" ht="15" spans="1:9">
      <c r="A102" s="14">
        <v>42670</v>
      </c>
      <c r="B102" s="17" t="s">
        <v>19</v>
      </c>
      <c r="C102" s="17" t="s">
        <v>22</v>
      </c>
      <c r="D102" s="17">
        <v>5000</v>
      </c>
      <c r="E102" s="17">
        <v>137</v>
      </c>
      <c r="F102" s="17">
        <v>136.5</v>
      </c>
      <c r="G102" s="17" t="s">
        <v>441</v>
      </c>
      <c r="H102" s="15">
        <v>137.2</v>
      </c>
      <c r="I102" s="53">
        <f>(H102-E102)*D102</f>
        <v>999.999999999943</v>
      </c>
    </row>
    <row r="103" s="43" customFormat="1" ht="15" spans="1:9">
      <c r="A103" s="20">
        <v>42670</v>
      </c>
      <c r="B103" s="21" t="s">
        <v>11</v>
      </c>
      <c r="C103" s="21" t="s">
        <v>12</v>
      </c>
      <c r="D103" s="21">
        <v>5000</v>
      </c>
      <c r="E103" s="21">
        <v>156.7</v>
      </c>
      <c r="F103" s="21">
        <v>157.2</v>
      </c>
      <c r="G103" s="21" t="s">
        <v>442</v>
      </c>
      <c r="H103" s="16">
        <v>157.2</v>
      </c>
      <c r="I103" s="29">
        <f t="shared" ref="I103:I105" si="17">(E103-H103)*D103</f>
        <v>-2500</v>
      </c>
    </row>
    <row r="104" s="43" customFormat="1" ht="15" spans="1:9">
      <c r="A104" s="14">
        <v>42670</v>
      </c>
      <c r="B104" s="17" t="s">
        <v>41</v>
      </c>
      <c r="C104" s="17" t="s">
        <v>12</v>
      </c>
      <c r="D104" s="17">
        <v>100</v>
      </c>
      <c r="E104" s="17">
        <v>29920</v>
      </c>
      <c r="F104" s="17">
        <v>29975</v>
      </c>
      <c r="G104" s="17" t="s">
        <v>443</v>
      </c>
      <c r="H104" s="15">
        <v>29870</v>
      </c>
      <c r="I104" s="28">
        <f t="shared" si="17"/>
        <v>5000</v>
      </c>
    </row>
    <row r="105" s="43" customFormat="1" ht="15" spans="1:9">
      <c r="A105" s="14">
        <v>42670</v>
      </c>
      <c r="B105" s="17" t="s">
        <v>29</v>
      </c>
      <c r="C105" s="17" t="s">
        <v>12</v>
      </c>
      <c r="D105" s="17">
        <v>100</v>
      </c>
      <c r="E105" s="17">
        <v>3315</v>
      </c>
      <c r="F105" s="17">
        <v>3332</v>
      </c>
      <c r="G105" s="17" t="s">
        <v>444</v>
      </c>
      <c r="H105" s="15">
        <v>3311</v>
      </c>
      <c r="I105" s="28">
        <f t="shared" si="17"/>
        <v>400</v>
      </c>
    </row>
    <row r="106" s="43" customFormat="1" ht="15" spans="1:9">
      <c r="A106" s="14">
        <v>42670</v>
      </c>
      <c r="B106" s="17" t="s">
        <v>19</v>
      </c>
      <c r="C106" s="17" t="s">
        <v>22</v>
      </c>
      <c r="D106" s="17">
        <v>5000</v>
      </c>
      <c r="E106" s="17">
        <v>137.7</v>
      </c>
      <c r="F106" s="17">
        <v>137.2</v>
      </c>
      <c r="G106" s="17" t="s">
        <v>445</v>
      </c>
      <c r="H106" s="15">
        <v>138.2</v>
      </c>
      <c r="I106" s="53">
        <f>(H106-E106)*D106</f>
        <v>2500</v>
      </c>
    </row>
    <row r="107" s="43" customFormat="1" ht="15" spans="1:9">
      <c r="A107" s="20">
        <v>42670</v>
      </c>
      <c r="B107" s="21" t="s">
        <v>21</v>
      </c>
      <c r="C107" s="21" t="s">
        <v>12</v>
      </c>
      <c r="D107" s="21">
        <v>1250</v>
      </c>
      <c r="E107" s="21">
        <v>204.3</v>
      </c>
      <c r="F107" s="21">
        <v>206.3</v>
      </c>
      <c r="G107" s="21" t="s">
        <v>446</v>
      </c>
      <c r="H107" s="16">
        <v>206.3</v>
      </c>
      <c r="I107" s="29">
        <f t="shared" ref="I107:I109" si="18">(E107-H107)*D107</f>
        <v>-2500</v>
      </c>
    </row>
    <row r="108" s="43" customFormat="1" ht="15" spans="1:9">
      <c r="A108" s="14">
        <v>42670</v>
      </c>
      <c r="B108" s="17" t="s">
        <v>11</v>
      </c>
      <c r="C108" s="17" t="s">
        <v>12</v>
      </c>
      <c r="D108" s="17">
        <v>5000</v>
      </c>
      <c r="E108" s="17">
        <v>157.35</v>
      </c>
      <c r="F108" s="17">
        <v>157.85</v>
      </c>
      <c r="G108" s="17" t="s">
        <v>447</v>
      </c>
      <c r="H108" s="15">
        <v>156.9</v>
      </c>
      <c r="I108" s="28">
        <f t="shared" si="18"/>
        <v>2249.99999999994</v>
      </c>
    </row>
    <row r="109" s="43" customFormat="1" ht="15" spans="1:9">
      <c r="A109" s="14">
        <v>42670</v>
      </c>
      <c r="B109" s="17" t="s">
        <v>21</v>
      </c>
      <c r="C109" s="17" t="s">
        <v>12</v>
      </c>
      <c r="D109" s="17">
        <v>1250</v>
      </c>
      <c r="E109" s="17">
        <v>203.6</v>
      </c>
      <c r="F109" s="17">
        <v>205.6</v>
      </c>
      <c r="G109" s="17" t="s">
        <v>448</v>
      </c>
      <c r="H109" s="15">
        <v>203.6</v>
      </c>
      <c r="I109" s="28">
        <f t="shared" si="18"/>
        <v>0</v>
      </c>
    </row>
    <row r="110" s="43" customFormat="1" ht="15" spans="1:10">
      <c r="A110" s="20">
        <v>42671</v>
      </c>
      <c r="B110" s="21" t="s">
        <v>111</v>
      </c>
      <c r="C110" s="21" t="s">
        <v>36</v>
      </c>
      <c r="D110" s="21">
        <v>30</v>
      </c>
      <c r="E110" s="21">
        <v>42321</v>
      </c>
      <c r="F110" s="21">
        <v>42121</v>
      </c>
      <c r="G110" s="21" t="s">
        <v>449</v>
      </c>
      <c r="H110" s="16">
        <v>42270</v>
      </c>
      <c r="I110" s="27">
        <f t="shared" ref="I110:I115" si="19">(H110-E110)*D110</f>
        <v>-1530</v>
      </c>
      <c r="J110" s="88" t="s">
        <v>295</v>
      </c>
    </row>
    <row r="111" s="43" customFormat="1" ht="15" spans="1:9">
      <c r="A111" s="14">
        <v>42671</v>
      </c>
      <c r="B111" s="17" t="s">
        <v>96</v>
      </c>
      <c r="C111" s="17" t="s">
        <v>36</v>
      </c>
      <c r="D111" s="17">
        <v>5000</v>
      </c>
      <c r="E111" s="17">
        <v>158.15</v>
      </c>
      <c r="F111" s="17">
        <v>157.65</v>
      </c>
      <c r="G111" s="17" t="s">
        <v>450</v>
      </c>
      <c r="H111" s="15">
        <v>158.15</v>
      </c>
      <c r="I111" s="28">
        <v>0</v>
      </c>
    </row>
    <row r="112" s="43" customFormat="1" ht="15" spans="1:9">
      <c r="A112" s="14">
        <v>42671</v>
      </c>
      <c r="B112" s="17" t="s">
        <v>111</v>
      </c>
      <c r="C112" s="17" t="s">
        <v>38</v>
      </c>
      <c r="D112" s="17">
        <v>30</v>
      </c>
      <c r="E112" s="17">
        <v>42145</v>
      </c>
      <c r="F112" s="17">
        <v>42305</v>
      </c>
      <c r="G112" s="17" t="s">
        <v>451</v>
      </c>
      <c r="H112" s="15">
        <v>42145</v>
      </c>
      <c r="I112" s="28">
        <v>0</v>
      </c>
    </row>
    <row r="113" s="43" customFormat="1" ht="15" spans="1:9">
      <c r="A113" s="14">
        <v>42671</v>
      </c>
      <c r="B113" s="17" t="s">
        <v>72</v>
      </c>
      <c r="C113" s="17" t="s">
        <v>36</v>
      </c>
      <c r="D113" s="17">
        <v>5000</v>
      </c>
      <c r="E113" s="17">
        <v>136.75</v>
      </c>
      <c r="F113" s="17">
        <v>136.25</v>
      </c>
      <c r="G113" s="17" t="s">
        <v>452</v>
      </c>
      <c r="H113" s="15">
        <v>136.9</v>
      </c>
      <c r="I113" s="28">
        <f t="shared" si="19"/>
        <v>750.000000000028</v>
      </c>
    </row>
    <row r="114" s="43" customFormat="1" ht="15" spans="1:9">
      <c r="A114" s="20">
        <v>42671</v>
      </c>
      <c r="B114" s="21" t="s">
        <v>41</v>
      </c>
      <c r="C114" s="21" t="s">
        <v>36</v>
      </c>
      <c r="D114" s="21">
        <v>100</v>
      </c>
      <c r="E114" s="21">
        <v>29855</v>
      </c>
      <c r="F114" s="21">
        <v>29810</v>
      </c>
      <c r="G114" s="21">
        <v>29905</v>
      </c>
      <c r="H114" s="16">
        <v>29810</v>
      </c>
      <c r="I114" s="29">
        <f t="shared" si="19"/>
        <v>-4500</v>
      </c>
    </row>
    <row r="115" s="42" customFormat="1" ht="15" spans="1:9">
      <c r="A115" s="14">
        <v>42671</v>
      </c>
      <c r="B115" s="17" t="s">
        <v>21</v>
      </c>
      <c r="C115" s="17" t="s">
        <v>38</v>
      </c>
      <c r="D115" s="17">
        <v>1250</v>
      </c>
      <c r="E115" s="17">
        <v>204.5</v>
      </c>
      <c r="F115" s="17">
        <v>206.5</v>
      </c>
      <c r="G115" s="17">
        <v>202</v>
      </c>
      <c r="H115" s="15">
        <v>202.4</v>
      </c>
      <c r="I115" s="28">
        <f t="shared" si="19"/>
        <v>-2624.99999999999</v>
      </c>
    </row>
    <row r="116" s="42" customFormat="1" ht="15" spans="1:9">
      <c r="A116" s="14"/>
      <c r="B116" s="17"/>
      <c r="C116" s="17"/>
      <c r="D116" s="17"/>
      <c r="E116" s="17"/>
      <c r="F116" s="17"/>
      <c r="G116" s="17"/>
      <c r="H116" s="15"/>
      <c r="I116" s="28"/>
    </row>
    <row r="117" s="42" customFormat="1"/>
    <row r="118" s="42" customFormat="1" ht="15" spans="7:9">
      <c r="G118" s="32" t="s">
        <v>185</v>
      </c>
      <c r="H118" s="32"/>
      <c r="I118" s="39">
        <f>SUM(I2:I115)</f>
        <v>159670</v>
      </c>
    </row>
    <row r="119" s="42" customFormat="1" spans="7:9">
      <c r="G119" s="33"/>
      <c r="H119" s="33"/>
      <c r="I119" s="40"/>
    </row>
    <row r="120" s="42" customFormat="1" ht="15" spans="7:9">
      <c r="G120" s="32" t="s">
        <v>186</v>
      </c>
      <c r="H120" s="32"/>
      <c r="I120" s="41">
        <f>86/112</f>
        <v>0.767857142857143</v>
      </c>
    </row>
    <row r="121" s="42" customFormat="1"/>
    <row r="122" s="42" customFormat="1"/>
    <row r="123" s="42" customFormat="1"/>
    <row r="124" s="42" customFormat="1"/>
    <row r="125" s="42" customFormat="1"/>
    <row r="126" s="42" customFormat="1"/>
    <row r="127" s="42" customFormat="1"/>
    <row r="128" s="42" customFormat="1"/>
    <row r="129" s="42" customFormat="1"/>
    <row r="130" s="42" customFormat="1"/>
    <row r="131" s="42" customFormat="1"/>
    <row r="132" s="42" customFormat="1"/>
    <row r="133" s="42" customFormat="1"/>
    <row r="134" s="42" customFormat="1"/>
    <row r="135" s="42" customFormat="1"/>
    <row r="136" s="42" customFormat="1"/>
    <row r="137" s="42" customFormat="1"/>
    <row r="138" s="42" customFormat="1"/>
    <row r="139" s="42" customFormat="1"/>
    <row r="140" s="43" customFormat="1" spans="1:9">
      <c r="A140" s="54"/>
      <c r="B140" s="54"/>
      <c r="C140" s="54"/>
      <c r="D140" s="54"/>
      <c r="E140" s="54"/>
      <c r="F140" s="54"/>
      <c r="G140" s="54"/>
      <c r="H140" s="54"/>
      <c r="I140" s="54"/>
    </row>
    <row r="141" s="43" customFormat="1" spans="1:9">
      <c r="A141" s="55"/>
      <c r="B141" s="55"/>
      <c r="C141" s="55"/>
      <c r="D141" s="55"/>
      <c r="E141" s="55"/>
      <c r="F141" s="55"/>
      <c r="G141" s="55"/>
      <c r="H141" s="55"/>
      <c r="I141" s="55"/>
    </row>
    <row r="142" s="43" customFormat="1" spans="1:9">
      <c r="A142" s="55"/>
      <c r="B142" s="55"/>
      <c r="C142" s="55"/>
      <c r="D142" s="55"/>
      <c r="E142" s="55"/>
      <c r="F142" s="55"/>
      <c r="G142" s="55"/>
      <c r="H142" s="55"/>
      <c r="I142" s="55"/>
    </row>
    <row r="143" s="43" customFormat="1" spans="1:9">
      <c r="A143" s="55"/>
      <c r="B143" s="55"/>
      <c r="C143" s="55"/>
      <c r="D143" s="55"/>
      <c r="E143" s="55"/>
      <c r="F143" s="55"/>
      <c r="G143" s="55"/>
      <c r="H143" s="55"/>
      <c r="I143" s="55"/>
    </row>
    <row r="144" s="43" customFormat="1" spans="1:9">
      <c r="A144" s="55"/>
      <c r="B144" s="55"/>
      <c r="C144" s="55"/>
      <c r="D144" s="55"/>
      <c r="E144" s="55"/>
      <c r="F144" s="55"/>
      <c r="G144" s="55"/>
      <c r="H144" s="55"/>
      <c r="I144" s="55"/>
    </row>
    <row r="145" s="43" customFormat="1" spans="1:9">
      <c r="A145" s="55"/>
      <c r="B145" s="55"/>
      <c r="C145" s="55"/>
      <c r="D145" s="55"/>
      <c r="E145" s="55"/>
      <c r="F145" s="55"/>
      <c r="G145" s="55"/>
      <c r="H145" s="55"/>
      <c r="I145" s="55"/>
    </row>
    <row r="146" s="43" customFormat="1" spans="1:9">
      <c r="A146" s="55"/>
      <c r="B146" s="55"/>
      <c r="C146" s="55"/>
      <c r="D146" s="55"/>
      <c r="E146" s="55"/>
      <c r="F146" s="55"/>
      <c r="G146" s="55"/>
      <c r="H146" s="55"/>
      <c r="I146" s="55"/>
    </row>
    <row r="147" s="43" customFormat="1" spans="1:9">
      <c r="A147" s="55"/>
      <c r="B147" s="55"/>
      <c r="C147" s="55"/>
      <c r="D147" s="55"/>
      <c r="E147" s="55"/>
      <c r="F147" s="55"/>
      <c r="G147" s="55"/>
      <c r="H147" s="55"/>
      <c r="I147" s="55"/>
    </row>
  </sheetData>
  <mergeCells count="4">
    <mergeCell ref="A1:I1"/>
    <mergeCell ref="A2:I2"/>
    <mergeCell ref="G118:H118"/>
    <mergeCell ref="G120:H120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85"/>
  <sheetViews>
    <sheetView workbookViewId="0">
      <selection activeCell="K10" sqref="K10"/>
    </sheetView>
  </sheetViews>
  <sheetFormatPr defaultColWidth="9.14166666666667" defaultRowHeight="14.25"/>
  <cols>
    <col min="1" max="1" width="10.1416666666667" customWidth="1"/>
    <col min="2" max="2" width="13.425" customWidth="1"/>
    <col min="3" max="3" width="11.2833333333333" customWidth="1"/>
    <col min="4" max="4" width="12.8583333333333" customWidth="1"/>
    <col min="5" max="5" width="13.2833333333333" customWidth="1"/>
    <col min="6" max="6" width="14.8583333333333" style="5" customWidth="1"/>
    <col min="7" max="7" width="13.7166666666667" style="5" customWidth="1"/>
    <col min="8" max="8" width="12.7166666666667" customWidth="1"/>
    <col min="9" max="9" width="16.425" customWidth="1"/>
  </cols>
  <sheetData>
    <row r="1" s="43" customFormat="1" ht="15" spans="1:16384">
      <c r="A1" s="61"/>
      <c r="B1"/>
      <c r="C1"/>
      <c r="D1"/>
      <c r="E1"/>
      <c r="F1" s="5"/>
      <c r="G1" s="5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  <c r="XFD1"/>
    </row>
    <row r="2" customFormat="1" ht="22.5" spans="1:9">
      <c r="A2" s="6" t="s">
        <v>0</v>
      </c>
      <c r="B2" s="7"/>
      <c r="C2" s="7"/>
      <c r="D2" s="7"/>
      <c r="E2" s="7"/>
      <c r="F2" s="7"/>
      <c r="G2" s="7"/>
      <c r="H2" s="7"/>
      <c r="I2" s="24"/>
    </row>
    <row r="3" customFormat="1" ht="15" spans="1:9">
      <c r="A3" s="8" t="s">
        <v>453</v>
      </c>
      <c r="B3" s="9"/>
      <c r="C3" s="9"/>
      <c r="D3" s="9"/>
      <c r="E3" s="9"/>
      <c r="F3" s="9"/>
      <c r="G3" s="9"/>
      <c r="H3" s="9"/>
      <c r="I3" s="25"/>
    </row>
    <row r="4" customFormat="1" spans="1:9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26" t="s">
        <v>10</v>
      </c>
    </row>
    <row r="5" customFormat="1" spans="6:7">
      <c r="F5" s="5"/>
      <c r="G5" s="5"/>
    </row>
    <row r="6" customFormat="1" spans="1:9">
      <c r="A6" s="14">
        <v>42614</v>
      </c>
      <c r="B6" s="15" t="s">
        <v>41</v>
      </c>
      <c r="C6" s="15" t="s">
        <v>12</v>
      </c>
      <c r="D6" s="15">
        <v>100</v>
      </c>
      <c r="E6" s="15">
        <v>30700</v>
      </c>
      <c r="F6" s="15">
        <v>30755</v>
      </c>
      <c r="G6" s="15" t="s">
        <v>454</v>
      </c>
      <c r="H6" s="15">
        <v>30640</v>
      </c>
      <c r="I6" s="28">
        <f>(E6-H6)*D6</f>
        <v>6000</v>
      </c>
    </row>
    <row r="7" customFormat="1" spans="1:9">
      <c r="A7" s="14">
        <v>42614</v>
      </c>
      <c r="B7" s="15" t="s">
        <v>19</v>
      </c>
      <c r="C7" s="15" t="s">
        <v>22</v>
      </c>
      <c r="D7" s="15">
        <v>5000</v>
      </c>
      <c r="E7" s="15">
        <v>128</v>
      </c>
      <c r="F7" s="15">
        <v>127.5</v>
      </c>
      <c r="G7" s="15" t="s">
        <v>455</v>
      </c>
      <c r="H7" s="15">
        <v>129.1</v>
      </c>
      <c r="I7" s="28">
        <f t="shared" ref="I7:I12" si="0">(H7-E7)*D7</f>
        <v>5499.99999999997</v>
      </c>
    </row>
    <row r="8" customFormat="1" spans="1:9">
      <c r="A8" s="14">
        <v>42614</v>
      </c>
      <c r="B8" s="15" t="s">
        <v>456</v>
      </c>
      <c r="C8" s="15" t="s">
        <v>12</v>
      </c>
      <c r="D8" s="15">
        <v>100</v>
      </c>
      <c r="E8" s="15">
        <v>3000</v>
      </c>
      <c r="F8" s="15">
        <v>3025</v>
      </c>
      <c r="G8" s="15" t="s">
        <v>457</v>
      </c>
      <c r="H8" s="15">
        <v>2945</v>
      </c>
      <c r="I8" s="28">
        <f>(E8-H8)*D8</f>
        <v>5500</v>
      </c>
    </row>
    <row r="9" customFormat="1" spans="1:9">
      <c r="A9" s="14">
        <v>42614</v>
      </c>
      <c r="B9" s="15" t="s">
        <v>11</v>
      </c>
      <c r="C9" s="15" t="s">
        <v>22</v>
      </c>
      <c r="D9" s="15">
        <v>5000</v>
      </c>
      <c r="E9" s="15">
        <v>156</v>
      </c>
      <c r="F9" s="15">
        <v>155.5</v>
      </c>
      <c r="G9" s="15" t="s">
        <v>458</v>
      </c>
      <c r="H9" s="15">
        <v>156.5</v>
      </c>
      <c r="I9" s="28">
        <f t="shared" si="0"/>
        <v>2500</v>
      </c>
    </row>
    <row r="10" customFormat="1" spans="1:9">
      <c r="A10" s="14">
        <v>42615</v>
      </c>
      <c r="B10" s="15" t="s">
        <v>41</v>
      </c>
      <c r="C10" s="15" t="s">
        <v>22</v>
      </c>
      <c r="D10" s="15">
        <v>100</v>
      </c>
      <c r="E10" s="15">
        <v>30720</v>
      </c>
      <c r="F10" s="15">
        <v>30665</v>
      </c>
      <c r="G10" s="15" t="s">
        <v>459</v>
      </c>
      <c r="H10" s="15">
        <v>30790</v>
      </c>
      <c r="I10" s="28">
        <f t="shared" si="0"/>
        <v>7000</v>
      </c>
    </row>
    <row r="11" customFormat="1" spans="1:9">
      <c r="A11" s="14">
        <v>42615</v>
      </c>
      <c r="B11" s="15" t="s">
        <v>456</v>
      </c>
      <c r="C11" s="15" t="s">
        <v>22</v>
      </c>
      <c r="D11" s="15">
        <v>100</v>
      </c>
      <c r="E11" s="15">
        <v>2905</v>
      </c>
      <c r="F11" s="15">
        <v>2881</v>
      </c>
      <c r="G11" s="15" t="s">
        <v>460</v>
      </c>
      <c r="H11" s="15">
        <v>2925</v>
      </c>
      <c r="I11" s="28">
        <f t="shared" si="0"/>
        <v>2000</v>
      </c>
    </row>
    <row r="12" customFormat="1" spans="1:9">
      <c r="A12" s="14">
        <v>42615</v>
      </c>
      <c r="B12" s="16" t="s">
        <v>19</v>
      </c>
      <c r="C12" s="16" t="s">
        <v>22</v>
      </c>
      <c r="D12" s="16">
        <v>5000</v>
      </c>
      <c r="E12" s="16">
        <v>130.2</v>
      </c>
      <c r="F12" s="16">
        <v>129.7</v>
      </c>
      <c r="G12" s="16" t="s">
        <v>461</v>
      </c>
      <c r="H12" s="16">
        <v>129.7</v>
      </c>
      <c r="I12" s="29">
        <f t="shared" si="0"/>
        <v>-2500</v>
      </c>
    </row>
    <row r="13" customFormat="1" spans="1:9">
      <c r="A13" s="14">
        <v>42619</v>
      </c>
      <c r="B13" s="15" t="s">
        <v>456</v>
      </c>
      <c r="C13" s="15" t="s">
        <v>12</v>
      </c>
      <c r="D13" s="15">
        <v>100</v>
      </c>
      <c r="E13" s="15">
        <v>2990</v>
      </c>
      <c r="F13" s="15">
        <v>3011</v>
      </c>
      <c r="G13" s="15" t="s">
        <v>462</v>
      </c>
      <c r="H13" s="15">
        <v>2940</v>
      </c>
      <c r="I13" s="28">
        <f t="shared" ref="I13:I18" si="1">(E13-H13)*D13</f>
        <v>5000</v>
      </c>
    </row>
    <row r="14" customFormat="1" spans="1:9">
      <c r="A14" s="14">
        <v>42619</v>
      </c>
      <c r="B14" s="15" t="s">
        <v>41</v>
      </c>
      <c r="C14" s="15" t="s">
        <v>22</v>
      </c>
      <c r="D14" s="15">
        <v>100</v>
      </c>
      <c r="E14" s="15">
        <v>31000</v>
      </c>
      <c r="F14" s="15">
        <v>30940</v>
      </c>
      <c r="G14" s="15" t="s">
        <v>463</v>
      </c>
      <c r="H14" s="15">
        <v>31130</v>
      </c>
      <c r="I14" s="28">
        <f t="shared" ref="I14:I17" si="2">(H14-E14)*D14</f>
        <v>13000</v>
      </c>
    </row>
    <row r="15" customFormat="1" spans="1:9">
      <c r="A15" s="14">
        <v>42619</v>
      </c>
      <c r="B15" s="15" t="s">
        <v>19</v>
      </c>
      <c r="C15" s="15" t="s">
        <v>12</v>
      </c>
      <c r="D15" s="15">
        <v>5000</v>
      </c>
      <c r="E15" s="15">
        <v>130.1</v>
      </c>
      <c r="F15" s="15">
        <v>130.65</v>
      </c>
      <c r="G15" s="15" t="s">
        <v>464</v>
      </c>
      <c r="H15" s="15">
        <v>129</v>
      </c>
      <c r="I15" s="28">
        <f t="shared" si="1"/>
        <v>5499.99999999997</v>
      </c>
    </row>
    <row r="16" customFormat="1" spans="1:9">
      <c r="A16" s="14">
        <v>42619</v>
      </c>
      <c r="B16" s="15" t="s">
        <v>14</v>
      </c>
      <c r="C16" s="15" t="s">
        <v>22</v>
      </c>
      <c r="D16" s="15">
        <v>30</v>
      </c>
      <c r="E16" s="15">
        <v>46550</v>
      </c>
      <c r="F16" s="15">
        <v>46350</v>
      </c>
      <c r="G16" s="15" t="s">
        <v>465</v>
      </c>
      <c r="H16" s="15">
        <v>47000</v>
      </c>
      <c r="I16" s="28">
        <f t="shared" si="2"/>
        <v>13500</v>
      </c>
    </row>
    <row r="17" customFormat="1" spans="1:9">
      <c r="A17" s="57">
        <v>42620</v>
      </c>
      <c r="B17" s="58" t="s">
        <v>456</v>
      </c>
      <c r="C17" s="58" t="s">
        <v>22</v>
      </c>
      <c r="D17" s="58">
        <v>100</v>
      </c>
      <c r="E17" s="58">
        <v>2820</v>
      </c>
      <c r="F17" s="58">
        <v>2805</v>
      </c>
      <c r="G17" s="58" t="s">
        <v>466</v>
      </c>
      <c r="H17" s="58">
        <v>2870</v>
      </c>
      <c r="I17" s="28">
        <f t="shared" si="2"/>
        <v>5000</v>
      </c>
    </row>
    <row r="18" s="56" customFormat="1" ht="15" spans="1:9">
      <c r="A18" s="14">
        <v>42620</v>
      </c>
      <c r="B18" s="62" t="s">
        <v>19</v>
      </c>
      <c r="C18" s="62" t="s">
        <v>12</v>
      </c>
      <c r="D18" s="18">
        <v>5000</v>
      </c>
      <c r="E18" s="63">
        <v>128.4</v>
      </c>
      <c r="F18" s="17">
        <v>128.95</v>
      </c>
      <c r="G18" s="17" t="s">
        <v>467</v>
      </c>
      <c r="H18" s="15">
        <v>127.8</v>
      </c>
      <c r="I18" s="77">
        <f t="shared" si="1"/>
        <v>3000.00000000004</v>
      </c>
    </row>
    <row r="19" s="2" customFormat="1" ht="15" spans="1:9">
      <c r="A19" s="14">
        <v>42620</v>
      </c>
      <c r="B19" s="62" t="s">
        <v>14</v>
      </c>
      <c r="C19" s="62" t="s">
        <v>22</v>
      </c>
      <c r="D19" s="18">
        <v>30</v>
      </c>
      <c r="E19" s="64">
        <v>47400</v>
      </c>
      <c r="F19" s="15">
        <v>47250</v>
      </c>
      <c r="G19" s="15" t="s">
        <v>468</v>
      </c>
      <c r="H19" s="15">
        <v>47500</v>
      </c>
      <c r="I19" s="77">
        <f t="shared" ref="I19:I22" si="3">(H19-E19)*D19</f>
        <v>3000</v>
      </c>
    </row>
    <row r="20" s="2" customFormat="1" ht="15" spans="1:9">
      <c r="A20" s="14">
        <v>42620</v>
      </c>
      <c r="B20" s="62" t="s">
        <v>41</v>
      </c>
      <c r="C20" s="62" t="s">
        <v>22</v>
      </c>
      <c r="D20" s="18">
        <v>100</v>
      </c>
      <c r="E20" s="64">
        <v>31370</v>
      </c>
      <c r="F20" s="17">
        <v>31320</v>
      </c>
      <c r="G20" s="17" t="s">
        <v>469</v>
      </c>
      <c r="H20" s="15">
        <v>31400</v>
      </c>
      <c r="I20" s="77">
        <f t="shared" si="3"/>
        <v>3000</v>
      </c>
    </row>
    <row r="21" s="3" customFormat="1" ht="15" spans="1:9">
      <c r="A21" s="20">
        <v>42620</v>
      </c>
      <c r="B21" s="65" t="s">
        <v>16</v>
      </c>
      <c r="C21" s="65" t="s">
        <v>22</v>
      </c>
      <c r="D21" s="23">
        <v>100</v>
      </c>
      <c r="E21" s="66">
        <v>3015</v>
      </c>
      <c r="F21" s="21">
        <v>2995</v>
      </c>
      <c r="G21" s="21" t="s">
        <v>240</v>
      </c>
      <c r="H21" s="16">
        <v>2995</v>
      </c>
      <c r="I21" s="78">
        <f t="shared" si="3"/>
        <v>-2000</v>
      </c>
    </row>
    <row r="22" s="3" customFormat="1" ht="15" spans="1:9">
      <c r="A22" s="20">
        <v>42620</v>
      </c>
      <c r="B22" s="65" t="s">
        <v>41</v>
      </c>
      <c r="C22" s="65" t="s">
        <v>22</v>
      </c>
      <c r="D22" s="23">
        <v>100</v>
      </c>
      <c r="E22" s="66">
        <v>31420</v>
      </c>
      <c r="F22" s="21">
        <v>31370</v>
      </c>
      <c r="G22" s="16" t="s">
        <v>470</v>
      </c>
      <c r="H22" s="16">
        <v>31370</v>
      </c>
      <c r="I22" s="78">
        <f t="shared" si="3"/>
        <v>-5000</v>
      </c>
    </row>
    <row r="23" s="2" customFormat="1" ht="15" spans="1:9">
      <c r="A23" s="14">
        <v>42621</v>
      </c>
      <c r="B23" s="62" t="s">
        <v>14</v>
      </c>
      <c r="C23" s="62" t="s">
        <v>12</v>
      </c>
      <c r="D23" s="62">
        <v>30</v>
      </c>
      <c r="E23" s="64">
        <v>47050</v>
      </c>
      <c r="F23" s="17">
        <v>47201</v>
      </c>
      <c r="G23" s="17" t="s">
        <v>471</v>
      </c>
      <c r="H23" s="15">
        <v>46700</v>
      </c>
      <c r="I23" s="77">
        <f t="shared" ref="I23:I26" si="4">(E23-H23)*D23</f>
        <v>10500</v>
      </c>
    </row>
    <row r="24" s="2" customFormat="1" ht="15" spans="1:9">
      <c r="A24" s="14">
        <v>42621</v>
      </c>
      <c r="B24" s="62" t="s">
        <v>16</v>
      </c>
      <c r="C24" s="62" t="s">
        <v>22</v>
      </c>
      <c r="D24" s="62">
        <v>100</v>
      </c>
      <c r="E24" s="64">
        <v>3090</v>
      </c>
      <c r="F24" s="18">
        <v>3069</v>
      </c>
      <c r="G24" s="18" t="s">
        <v>472</v>
      </c>
      <c r="H24" s="18">
        <v>3140</v>
      </c>
      <c r="I24" s="77">
        <f t="shared" ref="I24:I28" si="5">(H24-E24)*D24</f>
        <v>5000</v>
      </c>
    </row>
    <row r="25" s="2" customFormat="1" ht="15" spans="1:9">
      <c r="A25" s="14">
        <v>42621</v>
      </c>
      <c r="B25" s="62" t="s">
        <v>11</v>
      </c>
      <c r="C25" s="62" t="s">
        <v>12</v>
      </c>
      <c r="D25" s="62">
        <v>5000</v>
      </c>
      <c r="E25" s="63">
        <v>153.4</v>
      </c>
      <c r="F25" s="18">
        <v>153.9</v>
      </c>
      <c r="G25" s="18" t="s">
        <v>473</v>
      </c>
      <c r="H25" s="18">
        <v>152.9</v>
      </c>
      <c r="I25" s="77">
        <f t="shared" si="4"/>
        <v>2500</v>
      </c>
    </row>
    <row r="26" s="2" customFormat="1" ht="15" spans="1:9">
      <c r="A26" s="14">
        <v>42622</v>
      </c>
      <c r="B26" s="62" t="s">
        <v>14</v>
      </c>
      <c r="C26" s="18" t="s">
        <v>12</v>
      </c>
      <c r="D26" s="62">
        <v>30</v>
      </c>
      <c r="E26" s="64">
        <v>46520</v>
      </c>
      <c r="F26" s="18">
        <v>46670</v>
      </c>
      <c r="G26" s="18" t="s">
        <v>474</v>
      </c>
      <c r="H26" s="18">
        <v>46170</v>
      </c>
      <c r="I26" s="77">
        <f t="shared" si="4"/>
        <v>10500</v>
      </c>
    </row>
    <row r="27" s="2" customFormat="1" ht="15" spans="1:9">
      <c r="A27" s="14">
        <v>42622</v>
      </c>
      <c r="B27" s="62" t="s">
        <v>11</v>
      </c>
      <c r="C27" s="18" t="s">
        <v>22</v>
      </c>
      <c r="D27" s="62">
        <v>5000</v>
      </c>
      <c r="E27" s="63">
        <v>153.4</v>
      </c>
      <c r="F27" s="18">
        <v>152.9</v>
      </c>
      <c r="G27" s="18" t="s">
        <v>475</v>
      </c>
      <c r="H27" s="18">
        <v>153.8</v>
      </c>
      <c r="I27" s="77">
        <f t="shared" si="5"/>
        <v>2000.00000000003</v>
      </c>
    </row>
    <row r="28" s="3" customFormat="1" ht="15" spans="1:9">
      <c r="A28" s="12">
        <v>42622</v>
      </c>
      <c r="B28" s="67" t="s">
        <v>16</v>
      </c>
      <c r="C28" s="68" t="s">
        <v>22</v>
      </c>
      <c r="D28" s="67">
        <v>100</v>
      </c>
      <c r="E28" s="69">
        <v>3130</v>
      </c>
      <c r="F28" s="68">
        <v>3110</v>
      </c>
      <c r="G28" s="68" t="s">
        <v>476</v>
      </c>
      <c r="H28" s="68">
        <v>3110</v>
      </c>
      <c r="I28" s="79">
        <f t="shared" si="5"/>
        <v>-2000</v>
      </c>
    </row>
    <row r="29" customFormat="1" ht="15" spans="1:9">
      <c r="A29" s="70">
        <v>42625</v>
      </c>
      <c r="B29" s="62" t="s">
        <v>41</v>
      </c>
      <c r="C29" s="62" t="s">
        <v>12</v>
      </c>
      <c r="D29" s="62">
        <v>100</v>
      </c>
      <c r="E29" s="64">
        <v>31120</v>
      </c>
      <c r="F29" s="18">
        <v>31171</v>
      </c>
      <c r="G29" s="18" t="s">
        <v>477</v>
      </c>
      <c r="H29" s="18">
        <v>31000</v>
      </c>
      <c r="I29" s="28">
        <f t="shared" ref="I29:I32" si="6">(E29-H29)*D29</f>
        <v>12000</v>
      </c>
    </row>
    <row r="30" customFormat="1" ht="15" spans="1:9">
      <c r="A30" s="70">
        <v>42625</v>
      </c>
      <c r="B30" s="62" t="s">
        <v>11</v>
      </c>
      <c r="C30" s="62" t="s">
        <v>12</v>
      </c>
      <c r="D30" s="62">
        <v>5000</v>
      </c>
      <c r="E30" s="63">
        <v>151.6</v>
      </c>
      <c r="F30" s="18">
        <v>152.1</v>
      </c>
      <c r="G30" s="18" t="s">
        <v>478</v>
      </c>
      <c r="H30" s="18">
        <v>150.5</v>
      </c>
      <c r="I30" s="28">
        <f t="shared" si="6"/>
        <v>5499.99999999997</v>
      </c>
    </row>
    <row r="31" customFormat="1" ht="15" spans="1:9">
      <c r="A31" s="70">
        <v>42625</v>
      </c>
      <c r="B31" s="62" t="s">
        <v>16</v>
      </c>
      <c r="C31" s="62" t="s">
        <v>12</v>
      </c>
      <c r="D31" s="62">
        <v>100</v>
      </c>
      <c r="E31" s="64">
        <v>3020</v>
      </c>
      <c r="F31" s="18">
        <v>3241</v>
      </c>
      <c r="G31" s="18" t="s">
        <v>479</v>
      </c>
      <c r="H31" s="18">
        <v>3005</v>
      </c>
      <c r="I31" s="28">
        <f t="shared" si="6"/>
        <v>1500</v>
      </c>
    </row>
    <row r="32" customFormat="1" ht="15" spans="1:9">
      <c r="A32" s="70">
        <v>42627</v>
      </c>
      <c r="B32" s="62" t="s">
        <v>16</v>
      </c>
      <c r="C32" s="62" t="s">
        <v>12</v>
      </c>
      <c r="D32" s="62">
        <v>100</v>
      </c>
      <c r="E32" s="64">
        <v>3010</v>
      </c>
      <c r="F32" s="18">
        <v>3131</v>
      </c>
      <c r="G32" s="18" t="s">
        <v>480</v>
      </c>
      <c r="H32" s="18">
        <v>2960</v>
      </c>
      <c r="I32" s="28">
        <f t="shared" si="6"/>
        <v>5000</v>
      </c>
    </row>
    <row r="33" customFormat="1" ht="15" spans="1:9">
      <c r="A33" s="70">
        <v>42627</v>
      </c>
      <c r="B33" s="62" t="s">
        <v>41</v>
      </c>
      <c r="C33" s="62" t="s">
        <v>22</v>
      </c>
      <c r="D33" s="62">
        <v>100</v>
      </c>
      <c r="E33" s="64">
        <v>31080</v>
      </c>
      <c r="F33" s="18">
        <v>31030</v>
      </c>
      <c r="G33" s="18" t="s">
        <v>481</v>
      </c>
      <c r="H33" s="18">
        <v>31115</v>
      </c>
      <c r="I33" s="28">
        <f>(H33-E33)*D33</f>
        <v>3500</v>
      </c>
    </row>
    <row r="34" customFormat="1" ht="15" spans="1:9">
      <c r="A34" s="70">
        <v>42627</v>
      </c>
      <c r="B34" s="62" t="s">
        <v>11</v>
      </c>
      <c r="C34" s="62" t="s">
        <v>12</v>
      </c>
      <c r="D34" s="62">
        <v>5000</v>
      </c>
      <c r="E34" s="63">
        <v>149.1</v>
      </c>
      <c r="F34" s="18">
        <v>149.6</v>
      </c>
      <c r="G34" s="18" t="s">
        <v>482</v>
      </c>
      <c r="H34" s="18">
        <v>148.7</v>
      </c>
      <c r="I34" s="28">
        <f t="shared" ref="I34:I46" si="7">(E34-H34)*D34</f>
        <v>2000.00000000003</v>
      </c>
    </row>
    <row r="35" customFormat="1" ht="15" spans="1:9">
      <c r="A35" s="70">
        <v>42628</v>
      </c>
      <c r="B35" s="62" t="s">
        <v>41</v>
      </c>
      <c r="C35" s="62" t="s">
        <v>12</v>
      </c>
      <c r="D35" s="62">
        <v>100</v>
      </c>
      <c r="E35" s="64">
        <v>31020</v>
      </c>
      <c r="F35" s="18">
        <v>31070</v>
      </c>
      <c r="G35" s="18" t="s">
        <v>483</v>
      </c>
      <c r="H35" s="18">
        <v>30910</v>
      </c>
      <c r="I35" s="28">
        <f t="shared" si="7"/>
        <v>11000</v>
      </c>
    </row>
    <row r="36" customFormat="1" ht="15" spans="1:9">
      <c r="A36" s="70">
        <v>42628</v>
      </c>
      <c r="B36" s="62" t="s">
        <v>14</v>
      </c>
      <c r="C36" s="62" t="s">
        <v>22</v>
      </c>
      <c r="D36" s="62">
        <v>30</v>
      </c>
      <c r="E36" s="64">
        <v>45850</v>
      </c>
      <c r="F36" s="18">
        <v>45699</v>
      </c>
      <c r="G36" s="18" t="s">
        <v>484</v>
      </c>
      <c r="H36" s="18">
        <v>46000</v>
      </c>
      <c r="I36" s="28">
        <f>(H36-E36)*D36</f>
        <v>4500</v>
      </c>
    </row>
    <row r="37" customFormat="1" ht="15" spans="1:9">
      <c r="A37" s="71">
        <v>42628</v>
      </c>
      <c r="B37" s="72" t="s">
        <v>16</v>
      </c>
      <c r="C37" s="72" t="s">
        <v>12</v>
      </c>
      <c r="D37" s="72">
        <v>100</v>
      </c>
      <c r="E37" s="73">
        <v>2930</v>
      </c>
      <c r="F37" s="74">
        <v>2951</v>
      </c>
      <c r="G37" s="74" t="s">
        <v>485</v>
      </c>
      <c r="H37" s="74">
        <v>2910</v>
      </c>
      <c r="I37" s="53">
        <f t="shared" si="7"/>
        <v>2000</v>
      </c>
    </row>
    <row r="38" customFormat="1" ht="15" spans="1:9">
      <c r="A38" s="70">
        <v>42629</v>
      </c>
      <c r="B38" s="62" t="s">
        <v>14</v>
      </c>
      <c r="C38" s="62" t="s">
        <v>12</v>
      </c>
      <c r="D38" s="62">
        <v>30</v>
      </c>
      <c r="E38" s="64">
        <v>45370</v>
      </c>
      <c r="F38" s="18">
        <v>45530</v>
      </c>
      <c r="G38" s="18" t="s">
        <v>486</v>
      </c>
      <c r="H38" s="18">
        <v>45200</v>
      </c>
      <c r="I38" s="28">
        <f t="shared" si="7"/>
        <v>5100</v>
      </c>
    </row>
    <row r="39" customFormat="1" ht="15" spans="1:9">
      <c r="A39" s="70">
        <v>42629</v>
      </c>
      <c r="B39" s="62" t="s">
        <v>16</v>
      </c>
      <c r="C39" s="62" t="s">
        <v>12</v>
      </c>
      <c r="D39" s="62">
        <v>100</v>
      </c>
      <c r="E39" s="64">
        <v>2892</v>
      </c>
      <c r="F39" s="18">
        <v>2912</v>
      </c>
      <c r="G39" s="18" t="s">
        <v>487</v>
      </c>
      <c r="H39" s="18">
        <v>2873</v>
      </c>
      <c r="I39" s="28">
        <f t="shared" si="7"/>
        <v>1900</v>
      </c>
    </row>
    <row r="40" customFormat="1" ht="15" spans="1:9">
      <c r="A40" s="70">
        <v>42629</v>
      </c>
      <c r="B40" s="62" t="s">
        <v>11</v>
      </c>
      <c r="C40" s="62" t="s">
        <v>12</v>
      </c>
      <c r="D40" s="62">
        <v>5000</v>
      </c>
      <c r="E40" s="63">
        <v>147.15</v>
      </c>
      <c r="F40" s="18">
        <v>147.65</v>
      </c>
      <c r="G40" s="18" t="s">
        <v>145</v>
      </c>
      <c r="H40" s="18">
        <v>146.65</v>
      </c>
      <c r="I40" s="28">
        <f t="shared" si="7"/>
        <v>2500</v>
      </c>
    </row>
    <row r="41" s="1" customFormat="1" ht="15" spans="1:9">
      <c r="A41" s="75">
        <v>42632</v>
      </c>
      <c r="B41" s="65" t="s">
        <v>41</v>
      </c>
      <c r="C41" s="65" t="s">
        <v>12</v>
      </c>
      <c r="D41" s="65">
        <v>100</v>
      </c>
      <c r="E41" s="66">
        <v>30925</v>
      </c>
      <c r="F41" s="23">
        <v>30976</v>
      </c>
      <c r="G41" s="23" t="s">
        <v>488</v>
      </c>
      <c r="H41" s="23">
        <v>30976</v>
      </c>
      <c r="I41" s="29">
        <f t="shared" si="7"/>
        <v>-5100</v>
      </c>
    </row>
    <row r="42" customFormat="1" ht="15" spans="1:9">
      <c r="A42" s="70">
        <v>42632</v>
      </c>
      <c r="B42" s="62" t="s">
        <v>16</v>
      </c>
      <c r="C42" s="62" t="s">
        <v>12</v>
      </c>
      <c r="D42" s="62">
        <v>100</v>
      </c>
      <c r="E42" s="64">
        <v>2935</v>
      </c>
      <c r="F42" s="18">
        <v>2955</v>
      </c>
      <c r="G42" s="18" t="s">
        <v>489</v>
      </c>
      <c r="H42" s="18">
        <v>2918</v>
      </c>
      <c r="I42" s="28">
        <f t="shared" si="7"/>
        <v>1700</v>
      </c>
    </row>
    <row r="43" customFormat="1" ht="15" spans="1:9">
      <c r="A43" s="70">
        <v>42632</v>
      </c>
      <c r="B43" s="62" t="s">
        <v>11</v>
      </c>
      <c r="C43" s="62" t="s">
        <v>12</v>
      </c>
      <c r="D43" s="62">
        <v>5000</v>
      </c>
      <c r="E43" s="63">
        <v>148.45</v>
      </c>
      <c r="F43" s="18">
        <v>148.95</v>
      </c>
      <c r="G43" s="18" t="s">
        <v>490</v>
      </c>
      <c r="H43" s="18">
        <v>147.8</v>
      </c>
      <c r="I43" s="28">
        <f t="shared" si="7"/>
        <v>3249.99999999989</v>
      </c>
    </row>
    <row r="44" customFormat="1" ht="15" spans="1:9">
      <c r="A44" s="70">
        <v>42632</v>
      </c>
      <c r="B44" s="62" t="s">
        <v>41</v>
      </c>
      <c r="C44" s="62" t="s">
        <v>12</v>
      </c>
      <c r="D44" s="62">
        <v>100</v>
      </c>
      <c r="E44" s="63">
        <v>30955</v>
      </c>
      <c r="F44" s="18">
        <v>31005</v>
      </c>
      <c r="G44" s="18" t="s">
        <v>491</v>
      </c>
      <c r="H44" s="18">
        <v>30905</v>
      </c>
      <c r="I44" s="28">
        <f t="shared" si="7"/>
        <v>5000</v>
      </c>
    </row>
    <row r="45" customFormat="1" ht="15" spans="1:9">
      <c r="A45" s="70">
        <v>42633</v>
      </c>
      <c r="B45" s="62" t="s">
        <v>41</v>
      </c>
      <c r="C45" s="62" t="s">
        <v>12</v>
      </c>
      <c r="D45" s="62">
        <v>100</v>
      </c>
      <c r="E45" s="64">
        <v>30960</v>
      </c>
      <c r="F45" s="18">
        <v>31010</v>
      </c>
      <c r="G45" s="18" t="s">
        <v>492</v>
      </c>
      <c r="H45" s="18">
        <v>30910</v>
      </c>
      <c r="I45" s="28">
        <f t="shared" si="7"/>
        <v>5000</v>
      </c>
    </row>
    <row r="46" customFormat="1" ht="15" spans="1:9">
      <c r="A46" s="70">
        <v>42633</v>
      </c>
      <c r="B46" s="62" t="s">
        <v>14</v>
      </c>
      <c r="C46" s="62" t="s">
        <v>12</v>
      </c>
      <c r="D46" s="62">
        <v>30</v>
      </c>
      <c r="E46" s="64">
        <v>45980</v>
      </c>
      <c r="F46" s="18">
        <v>46180</v>
      </c>
      <c r="G46" s="18" t="s">
        <v>493</v>
      </c>
      <c r="H46" s="18">
        <v>45880</v>
      </c>
      <c r="I46" s="28">
        <f t="shared" si="7"/>
        <v>3000</v>
      </c>
    </row>
    <row r="47" customFormat="1" ht="15" spans="1:9">
      <c r="A47" s="70">
        <v>42633</v>
      </c>
      <c r="B47" s="62" t="s">
        <v>143</v>
      </c>
      <c r="C47" s="62" t="s">
        <v>22</v>
      </c>
      <c r="D47" s="62">
        <v>250</v>
      </c>
      <c r="E47" s="64">
        <v>681</v>
      </c>
      <c r="F47" s="18">
        <v>671</v>
      </c>
      <c r="G47" s="18" t="s">
        <v>494</v>
      </c>
      <c r="H47" s="18">
        <v>684</v>
      </c>
      <c r="I47" s="28">
        <f t="shared" ref="I47:I50" si="8">(H47-E47)*D47</f>
        <v>750</v>
      </c>
    </row>
    <row r="48" customFormat="1" ht="15" spans="1:9">
      <c r="A48" s="70">
        <v>42633</v>
      </c>
      <c r="B48" s="62" t="s">
        <v>16</v>
      </c>
      <c r="C48" s="62" t="s">
        <v>12</v>
      </c>
      <c r="D48" s="62">
        <v>100</v>
      </c>
      <c r="E48" s="64">
        <v>2942</v>
      </c>
      <c r="F48" s="18">
        <v>2962</v>
      </c>
      <c r="G48" s="18" t="s">
        <v>495</v>
      </c>
      <c r="H48" s="18">
        <v>2912</v>
      </c>
      <c r="I48" s="28">
        <f t="shared" ref="I48:I53" si="9">(E48-H48)*D48</f>
        <v>3000</v>
      </c>
    </row>
    <row r="49" customFormat="1" ht="15" spans="1:9">
      <c r="A49" s="70">
        <v>42634</v>
      </c>
      <c r="B49" s="62" t="s">
        <v>41</v>
      </c>
      <c r="C49" s="62" t="s">
        <v>22</v>
      </c>
      <c r="D49" s="62">
        <v>100</v>
      </c>
      <c r="E49" s="64">
        <v>31140</v>
      </c>
      <c r="F49" s="18">
        <v>31090</v>
      </c>
      <c r="G49" s="18" t="s">
        <v>496</v>
      </c>
      <c r="H49" s="18">
        <v>31200</v>
      </c>
      <c r="I49" s="28">
        <f t="shared" si="8"/>
        <v>6000</v>
      </c>
    </row>
    <row r="50" customFormat="1" ht="15" spans="1:9">
      <c r="A50" s="70">
        <v>42634</v>
      </c>
      <c r="B50" s="62" t="s">
        <v>14</v>
      </c>
      <c r="C50" s="62" t="s">
        <v>22</v>
      </c>
      <c r="D50" s="62">
        <v>30</v>
      </c>
      <c r="E50" s="64">
        <v>46640</v>
      </c>
      <c r="F50" s="18">
        <v>46460</v>
      </c>
      <c r="G50" s="18" t="s">
        <v>497</v>
      </c>
      <c r="H50" s="18">
        <v>46860</v>
      </c>
      <c r="I50" s="28">
        <f t="shared" si="8"/>
        <v>6600</v>
      </c>
    </row>
    <row r="51" customFormat="1" ht="15" spans="1:9">
      <c r="A51" s="70">
        <v>42634</v>
      </c>
      <c r="B51" s="62" t="s">
        <v>11</v>
      </c>
      <c r="C51" s="62" t="s">
        <v>12</v>
      </c>
      <c r="D51" s="62">
        <v>5000</v>
      </c>
      <c r="E51" s="63">
        <v>152.2</v>
      </c>
      <c r="F51" s="18">
        <v>152.6</v>
      </c>
      <c r="G51" s="18" t="s">
        <v>498</v>
      </c>
      <c r="H51" s="18">
        <v>151.7</v>
      </c>
      <c r="I51" s="28">
        <f t="shared" si="9"/>
        <v>2500</v>
      </c>
    </row>
    <row r="52" customFormat="1" ht="15" spans="1:9">
      <c r="A52" s="70">
        <v>42634</v>
      </c>
      <c r="B52" s="62" t="s">
        <v>11</v>
      </c>
      <c r="C52" s="62" t="s">
        <v>22</v>
      </c>
      <c r="D52" s="62">
        <v>5000</v>
      </c>
      <c r="E52" s="63">
        <v>152.55</v>
      </c>
      <c r="F52" s="18">
        <v>152.05</v>
      </c>
      <c r="G52" s="18" t="s">
        <v>499</v>
      </c>
      <c r="H52" s="18">
        <v>153.05</v>
      </c>
      <c r="I52" s="28">
        <f t="shared" ref="I52:I57" si="10">(H52-E52)*D52</f>
        <v>2500</v>
      </c>
    </row>
    <row r="53" customFormat="1" ht="15" spans="1:9">
      <c r="A53" s="70">
        <v>42634</v>
      </c>
      <c r="B53" s="62" t="s">
        <v>41</v>
      </c>
      <c r="C53" s="62" t="s">
        <v>12</v>
      </c>
      <c r="D53" s="62">
        <v>100</v>
      </c>
      <c r="E53" s="64">
        <v>31070</v>
      </c>
      <c r="F53" s="18">
        <v>31120</v>
      </c>
      <c r="G53" s="18" t="s">
        <v>500</v>
      </c>
      <c r="H53" s="18">
        <v>31020</v>
      </c>
      <c r="I53" s="28">
        <f t="shared" si="9"/>
        <v>5000</v>
      </c>
    </row>
    <row r="54" s="1" customFormat="1" ht="15" spans="1:9">
      <c r="A54" s="75">
        <v>42634</v>
      </c>
      <c r="B54" s="65" t="s">
        <v>19</v>
      </c>
      <c r="C54" s="65" t="s">
        <v>22</v>
      </c>
      <c r="D54" s="65">
        <v>5000</v>
      </c>
      <c r="E54" s="66">
        <v>132</v>
      </c>
      <c r="F54" s="23">
        <v>131.5</v>
      </c>
      <c r="G54" s="23" t="s">
        <v>501</v>
      </c>
      <c r="H54" s="23">
        <v>131.5</v>
      </c>
      <c r="I54" s="29">
        <f t="shared" si="10"/>
        <v>-2500</v>
      </c>
    </row>
    <row r="55" customFormat="1" ht="15" spans="1:9">
      <c r="A55" s="70">
        <v>42635</v>
      </c>
      <c r="B55" s="62" t="s">
        <v>19</v>
      </c>
      <c r="C55" s="62" t="s">
        <v>12</v>
      </c>
      <c r="D55" s="62">
        <v>5000</v>
      </c>
      <c r="E55" s="63">
        <v>130.2</v>
      </c>
      <c r="F55" s="18">
        <v>130.7</v>
      </c>
      <c r="G55" s="18" t="s">
        <v>502</v>
      </c>
      <c r="H55" s="18">
        <v>129.5</v>
      </c>
      <c r="I55" s="28">
        <f t="shared" ref="I55:I59" si="11">(E55-H55)*D55</f>
        <v>3499.99999999994</v>
      </c>
    </row>
    <row r="56" customFormat="1" ht="15" spans="1:9">
      <c r="A56" s="70">
        <v>42635</v>
      </c>
      <c r="B56" s="62" t="s">
        <v>14</v>
      </c>
      <c r="C56" s="62" t="s">
        <v>22</v>
      </c>
      <c r="D56" s="62">
        <v>30</v>
      </c>
      <c r="E56" s="64">
        <v>47320</v>
      </c>
      <c r="F56" s="18">
        <v>47080</v>
      </c>
      <c r="G56" s="18" t="s">
        <v>503</v>
      </c>
      <c r="H56" s="18">
        <v>47480</v>
      </c>
      <c r="I56" s="28">
        <f t="shared" si="10"/>
        <v>4800</v>
      </c>
    </row>
    <row r="57" customFormat="1" ht="15" spans="1:9">
      <c r="A57" s="70">
        <v>42635</v>
      </c>
      <c r="B57" s="62" t="s">
        <v>16</v>
      </c>
      <c r="C57" s="62" t="s">
        <v>22</v>
      </c>
      <c r="D57" s="62">
        <v>100</v>
      </c>
      <c r="E57" s="64">
        <v>3077</v>
      </c>
      <c r="F57" s="18">
        <v>3057</v>
      </c>
      <c r="G57" s="18" t="s">
        <v>504</v>
      </c>
      <c r="H57" s="18">
        <v>3097</v>
      </c>
      <c r="I57" s="28">
        <f t="shared" si="10"/>
        <v>2000</v>
      </c>
    </row>
    <row r="58" customFormat="1" ht="15" spans="1:9">
      <c r="A58" s="70">
        <v>42635</v>
      </c>
      <c r="B58" s="62" t="s">
        <v>11</v>
      </c>
      <c r="C58" s="62" t="s">
        <v>12</v>
      </c>
      <c r="D58" s="62">
        <v>5000</v>
      </c>
      <c r="E58" s="64">
        <v>153</v>
      </c>
      <c r="F58" s="18">
        <v>153.5</v>
      </c>
      <c r="G58" s="18" t="s">
        <v>505</v>
      </c>
      <c r="H58" s="18">
        <v>152.5</v>
      </c>
      <c r="I58" s="28">
        <f t="shared" si="11"/>
        <v>2500</v>
      </c>
    </row>
    <row r="59" s="1" customFormat="1" ht="15" spans="1:9">
      <c r="A59" s="76">
        <v>42635</v>
      </c>
      <c r="B59" s="67" t="s">
        <v>41</v>
      </c>
      <c r="C59" s="67" t="s">
        <v>12</v>
      </c>
      <c r="D59" s="67">
        <v>100</v>
      </c>
      <c r="E59" s="69">
        <v>31200</v>
      </c>
      <c r="F59" s="68">
        <v>31246</v>
      </c>
      <c r="G59" s="68" t="s">
        <v>506</v>
      </c>
      <c r="H59" s="68">
        <v>31246</v>
      </c>
      <c r="I59" s="27">
        <f t="shared" si="11"/>
        <v>-4600</v>
      </c>
    </row>
    <row r="60" customFormat="1" ht="15" spans="1:9">
      <c r="A60" s="70">
        <v>42636</v>
      </c>
      <c r="B60" s="62" t="s">
        <v>76</v>
      </c>
      <c r="C60" s="62" t="s">
        <v>22</v>
      </c>
      <c r="D60" s="62">
        <v>5000</v>
      </c>
      <c r="E60" s="63">
        <v>108.4</v>
      </c>
      <c r="F60" s="18">
        <v>107.9</v>
      </c>
      <c r="G60" s="18" t="s">
        <v>507</v>
      </c>
      <c r="H60" s="18">
        <v>109.5</v>
      </c>
      <c r="I60" s="28">
        <f t="shared" ref="I60:I62" si="12">(H60-E60)*D60</f>
        <v>5499.99999999997</v>
      </c>
    </row>
    <row r="61" customFormat="1" ht="15" spans="1:9">
      <c r="A61" s="70">
        <v>42636</v>
      </c>
      <c r="B61" s="62" t="s">
        <v>76</v>
      </c>
      <c r="C61" s="62" t="s">
        <v>22</v>
      </c>
      <c r="D61" s="62">
        <v>5000</v>
      </c>
      <c r="E61" s="63">
        <v>108.85</v>
      </c>
      <c r="F61" s="18">
        <v>108.35</v>
      </c>
      <c r="G61" s="18" t="s">
        <v>508</v>
      </c>
      <c r="H61" s="18">
        <v>109.35</v>
      </c>
      <c r="I61" s="28">
        <f t="shared" si="12"/>
        <v>2500</v>
      </c>
    </row>
    <row r="62" customFormat="1" ht="15" spans="1:9">
      <c r="A62" s="70">
        <v>42636</v>
      </c>
      <c r="B62" s="62" t="s">
        <v>41</v>
      </c>
      <c r="C62" s="62" t="s">
        <v>22</v>
      </c>
      <c r="D62" s="62">
        <v>100</v>
      </c>
      <c r="E62" s="64">
        <v>31260</v>
      </c>
      <c r="F62" s="18">
        <v>31210</v>
      </c>
      <c r="G62" s="18" t="s">
        <v>509</v>
      </c>
      <c r="H62" s="18">
        <v>31310</v>
      </c>
      <c r="I62" s="28">
        <f t="shared" si="12"/>
        <v>5000</v>
      </c>
    </row>
    <row r="63" customFormat="1" ht="15" spans="1:9">
      <c r="A63" s="70">
        <v>42636</v>
      </c>
      <c r="B63" s="62" t="s">
        <v>19</v>
      </c>
      <c r="C63" s="62" t="s">
        <v>12</v>
      </c>
      <c r="D63" s="62">
        <v>5000</v>
      </c>
      <c r="E63" s="63">
        <v>128.65</v>
      </c>
      <c r="F63" s="18">
        <v>129.15</v>
      </c>
      <c r="G63" s="18" t="s">
        <v>510</v>
      </c>
      <c r="H63" s="18">
        <v>127.15</v>
      </c>
      <c r="I63" s="28">
        <f t="shared" ref="I63:I67" si="13">(E63-H63)*D63</f>
        <v>7500</v>
      </c>
    </row>
    <row r="64" customFormat="1" ht="15" spans="1:9">
      <c r="A64" s="70">
        <v>42639</v>
      </c>
      <c r="B64" s="62" t="s">
        <v>16</v>
      </c>
      <c r="C64" s="62" t="s">
        <v>12</v>
      </c>
      <c r="D64" s="62">
        <v>100</v>
      </c>
      <c r="E64" s="64">
        <v>3006</v>
      </c>
      <c r="F64" s="18">
        <v>3031</v>
      </c>
      <c r="G64" s="18" t="s">
        <v>511</v>
      </c>
      <c r="H64" s="18">
        <v>2986</v>
      </c>
      <c r="I64" s="28">
        <f t="shared" si="13"/>
        <v>2000</v>
      </c>
    </row>
    <row r="65" customFormat="1" ht="15" spans="1:9">
      <c r="A65" s="70">
        <v>42639</v>
      </c>
      <c r="B65" s="62" t="s">
        <v>14</v>
      </c>
      <c r="C65" s="62" t="s">
        <v>12</v>
      </c>
      <c r="D65" s="62">
        <v>30</v>
      </c>
      <c r="E65" s="64">
        <v>46480</v>
      </c>
      <c r="F65" s="18">
        <v>46630</v>
      </c>
      <c r="G65" s="18" t="s">
        <v>512</v>
      </c>
      <c r="H65" s="18">
        <v>46380</v>
      </c>
      <c r="I65" s="28">
        <f t="shared" si="13"/>
        <v>3000</v>
      </c>
    </row>
    <row r="66" s="1" customFormat="1" ht="15" spans="1:9">
      <c r="A66" s="75">
        <v>42639</v>
      </c>
      <c r="B66" s="65" t="s">
        <v>11</v>
      </c>
      <c r="C66" s="65" t="s">
        <v>12</v>
      </c>
      <c r="D66" s="65">
        <v>5000</v>
      </c>
      <c r="E66" s="80">
        <v>149.75</v>
      </c>
      <c r="F66" s="23">
        <v>150.25</v>
      </c>
      <c r="G66" s="23" t="s">
        <v>513</v>
      </c>
      <c r="H66" s="23">
        <v>149.85</v>
      </c>
      <c r="I66" s="29">
        <f t="shared" si="13"/>
        <v>-499.999999999972</v>
      </c>
    </row>
    <row r="67" customFormat="1" ht="15" spans="1:9">
      <c r="A67" s="70">
        <v>42639</v>
      </c>
      <c r="B67" s="62" t="s">
        <v>21</v>
      </c>
      <c r="C67" s="62" t="s">
        <v>12</v>
      </c>
      <c r="D67" s="62">
        <v>1250</v>
      </c>
      <c r="E67" s="63">
        <v>199.3</v>
      </c>
      <c r="F67" s="18">
        <v>201.3</v>
      </c>
      <c r="G67" s="18" t="s">
        <v>514</v>
      </c>
      <c r="H67" s="18">
        <v>198.3</v>
      </c>
      <c r="I67" s="28">
        <f t="shared" si="13"/>
        <v>1250</v>
      </c>
    </row>
    <row r="68" customFormat="1" ht="15" spans="1:9">
      <c r="A68" s="70">
        <v>42639</v>
      </c>
      <c r="B68" s="62" t="s">
        <v>11</v>
      </c>
      <c r="C68" s="62" t="s">
        <v>22</v>
      </c>
      <c r="D68" s="62">
        <v>5000</v>
      </c>
      <c r="E68" s="63">
        <v>150.15</v>
      </c>
      <c r="F68" s="18">
        <v>149.65</v>
      </c>
      <c r="G68" s="18" t="s">
        <v>515</v>
      </c>
      <c r="H68" s="18">
        <v>150.65</v>
      </c>
      <c r="I68" s="28">
        <f t="shared" ref="I68:I70" si="14">(H68-E68)*D68</f>
        <v>2500</v>
      </c>
    </row>
    <row r="69" customFormat="1" ht="15" spans="1:9">
      <c r="A69" s="70">
        <v>42640</v>
      </c>
      <c r="B69" s="62" t="s">
        <v>76</v>
      </c>
      <c r="C69" s="62" t="s">
        <v>22</v>
      </c>
      <c r="D69" s="62">
        <v>5000</v>
      </c>
      <c r="E69" s="63">
        <v>109.45</v>
      </c>
      <c r="F69" s="18">
        <v>108.95</v>
      </c>
      <c r="G69" s="18" t="s">
        <v>516</v>
      </c>
      <c r="H69" s="18">
        <v>109.95</v>
      </c>
      <c r="I69" s="28">
        <f t="shared" si="14"/>
        <v>2500</v>
      </c>
    </row>
    <row r="70" customFormat="1" ht="15" spans="1:9">
      <c r="A70" s="70">
        <v>42640</v>
      </c>
      <c r="B70" s="62" t="s">
        <v>41</v>
      </c>
      <c r="C70" s="62" t="s">
        <v>22</v>
      </c>
      <c r="D70" s="62">
        <v>100</v>
      </c>
      <c r="E70" s="64">
        <v>31150</v>
      </c>
      <c r="F70" s="18">
        <v>31095</v>
      </c>
      <c r="G70" s="18" t="s">
        <v>517</v>
      </c>
      <c r="H70" s="18">
        <v>31205</v>
      </c>
      <c r="I70" s="28">
        <f t="shared" si="14"/>
        <v>5500</v>
      </c>
    </row>
    <row r="71" customFormat="1" ht="15" spans="1:9">
      <c r="A71" s="70">
        <v>42640</v>
      </c>
      <c r="B71" s="62" t="s">
        <v>41</v>
      </c>
      <c r="C71" s="62" t="s">
        <v>12</v>
      </c>
      <c r="D71" s="62">
        <v>100</v>
      </c>
      <c r="E71" s="64">
        <v>31093</v>
      </c>
      <c r="F71" s="18">
        <v>31143</v>
      </c>
      <c r="G71" s="18" t="s">
        <v>518</v>
      </c>
      <c r="H71" s="18">
        <v>31043</v>
      </c>
      <c r="I71" s="28">
        <f t="shared" ref="I71:I73" si="15">(E71-H71)*D71</f>
        <v>5000</v>
      </c>
    </row>
    <row r="72" customFormat="1" ht="15" spans="1:9">
      <c r="A72" s="70">
        <v>42640</v>
      </c>
      <c r="B72" s="62" t="s">
        <v>21</v>
      </c>
      <c r="C72" s="62" t="s">
        <v>12</v>
      </c>
      <c r="D72" s="62">
        <v>1250</v>
      </c>
      <c r="E72" s="63">
        <v>199.5</v>
      </c>
      <c r="F72" s="18">
        <v>201.5</v>
      </c>
      <c r="G72" s="18" t="s">
        <v>519</v>
      </c>
      <c r="H72" s="18">
        <v>198.7</v>
      </c>
      <c r="I72" s="28">
        <f t="shared" si="15"/>
        <v>1000.00000000001</v>
      </c>
    </row>
    <row r="73" customFormat="1" ht="15" spans="1:9">
      <c r="A73" s="70">
        <v>42641</v>
      </c>
      <c r="B73" s="62" t="s">
        <v>14</v>
      </c>
      <c r="C73" s="62" t="s">
        <v>12</v>
      </c>
      <c r="D73" s="62">
        <v>30</v>
      </c>
      <c r="E73" s="64">
        <v>45550</v>
      </c>
      <c r="F73" s="18">
        <v>45701</v>
      </c>
      <c r="G73" s="18" t="s">
        <v>520</v>
      </c>
      <c r="H73" s="18">
        <v>45410</v>
      </c>
      <c r="I73" s="28">
        <f t="shared" si="15"/>
        <v>4200</v>
      </c>
    </row>
    <row r="74" customFormat="1" ht="15" spans="1:9">
      <c r="A74" s="70">
        <v>42641</v>
      </c>
      <c r="B74" s="62" t="s">
        <v>19</v>
      </c>
      <c r="C74" s="62" t="s">
        <v>22</v>
      </c>
      <c r="D74" s="62">
        <v>5000</v>
      </c>
      <c r="E74" s="64">
        <v>130</v>
      </c>
      <c r="F74" s="18">
        <v>129.5</v>
      </c>
      <c r="G74" s="18" t="s">
        <v>521</v>
      </c>
      <c r="H74" s="18">
        <v>131.1</v>
      </c>
      <c r="I74" s="28">
        <f t="shared" ref="I74:I80" si="16">(H74-E74)*D74</f>
        <v>5499.99999999997</v>
      </c>
    </row>
    <row r="75" s="2" customFormat="1" ht="15" spans="1:9">
      <c r="A75" s="70">
        <v>42641</v>
      </c>
      <c r="B75" s="62" t="s">
        <v>21</v>
      </c>
      <c r="C75" s="18" t="s">
        <v>12</v>
      </c>
      <c r="D75" s="18">
        <v>1250</v>
      </c>
      <c r="E75" s="18">
        <v>199.2</v>
      </c>
      <c r="F75" s="18">
        <v>201.2</v>
      </c>
      <c r="G75" s="18" t="s">
        <v>522</v>
      </c>
      <c r="H75" s="18">
        <v>198</v>
      </c>
      <c r="I75" s="28">
        <f>(E75-H75)*D75</f>
        <v>1499.99999999999</v>
      </c>
    </row>
    <row r="76" s="1" customFormat="1" ht="15" spans="1:9">
      <c r="A76" s="75">
        <v>42641</v>
      </c>
      <c r="B76" s="65" t="s">
        <v>16</v>
      </c>
      <c r="C76" s="65" t="s">
        <v>12</v>
      </c>
      <c r="D76" s="65">
        <v>100</v>
      </c>
      <c r="E76" s="66">
        <v>2982</v>
      </c>
      <c r="F76" s="23">
        <v>3002</v>
      </c>
      <c r="G76" s="23" t="s">
        <v>523</v>
      </c>
      <c r="H76" s="23">
        <v>3002</v>
      </c>
      <c r="I76" s="29">
        <f>(E76-H76)*D76</f>
        <v>-2000</v>
      </c>
    </row>
    <row r="77" customFormat="1" ht="15" spans="1:9">
      <c r="A77" s="70">
        <v>42643</v>
      </c>
      <c r="B77" s="62" t="s">
        <v>14</v>
      </c>
      <c r="C77" s="62" t="s">
        <v>22</v>
      </c>
      <c r="D77" s="62">
        <v>30</v>
      </c>
      <c r="E77" s="64">
        <v>45950</v>
      </c>
      <c r="F77" s="18">
        <v>45799</v>
      </c>
      <c r="G77" s="18" t="s">
        <v>524</v>
      </c>
      <c r="H77" s="18">
        <v>46400</v>
      </c>
      <c r="I77" s="28">
        <f t="shared" si="16"/>
        <v>13500</v>
      </c>
    </row>
    <row r="78" customFormat="1" ht="15" spans="1:9">
      <c r="A78" s="70">
        <v>42643</v>
      </c>
      <c r="B78" s="62" t="s">
        <v>11</v>
      </c>
      <c r="C78" s="62" t="s">
        <v>22</v>
      </c>
      <c r="D78" s="62">
        <v>5000</v>
      </c>
      <c r="E78" s="63">
        <v>156.3</v>
      </c>
      <c r="F78" s="18">
        <v>155.8</v>
      </c>
      <c r="G78" s="18" t="s">
        <v>525</v>
      </c>
      <c r="H78" s="18">
        <v>157.3</v>
      </c>
      <c r="I78" s="28">
        <f t="shared" si="16"/>
        <v>5000</v>
      </c>
    </row>
    <row r="79" customFormat="1" ht="15" spans="1:9">
      <c r="A79" s="70">
        <v>42643</v>
      </c>
      <c r="B79" s="62" t="s">
        <v>11</v>
      </c>
      <c r="C79" s="62" t="s">
        <v>22</v>
      </c>
      <c r="D79" s="62">
        <v>5000</v>
      </c>
      <c r="E79" s="63">
        <v>158.4</v>
      </c>
      <c r="F79" s="18">
        <v>157.9</v>
      </c>
      <c r="G79" s="18" t="s">
        <v>526</v>
      </c>
      <c r="H79" s="18">
        <v>159.5</v>
      </c>
      <c r="I79" s="28">
        <f t="shared" si="16"/>
        <v>5499.99999999997</v>
      </c>
    </row>
    <row r="80" customFormat="1" ht="15" spans="1:9">
      <c r="A80" s="70">
        <v>42643</v>
      </c>
      <c r="B80" s="62" t="s">
        <v>19</v>
      </c>
      <c r="C80" s="62" t="s">
        <v>22</v>
      </c>
      <c r="D80" s="62">
        <v>5000</v>
      </c>
      <c r="E80" s="63">
        <v>143.1</v>
      </c>
      <c r="F80" s="18">
        <v>142.6</v>
      </c>
      <c r="G80" s="18" t="s">
        <v>527</v>
      </c>
      <c r="H80" s="18">
        <v>143.6</v>
      </c>
      <c r="I80" s="28">
        <f t="shared" si="16"/>
        <v>2500</v>
      </c>
    </row>
    <row r="81" s="1" customFormat="1" ht="15" spans="1:9">
      <c r="A81" s="75">
        <v>42643</v>
      </c>
      <c r="B81" s="65" t="s">
        <v>16</v>
      </c>
      <c r="C81" s="65" t="s">
        <v>12</v>
      </c>
      <c r="D81" s="65">
        <v>100</v>
      </c>
      <c r="E81" s="66">
        <v>3190</v>
      </c>
      <c r="F81" s="23">
        <v>3211</v>
      </c>
      <c r="G81" s="23" t="s">
        <v>528</v>
      </c>
      <c r="H81" s="23">
        <v>3211</v>
      </c>
      <c r="I81" s="29">
        <f>(E81-H81)*D81</f>
        <v>-2100</v>
      </c>
    </row>
    <row r="82" customFormat="1" ht="15" spans="1:9">
      <c r="A82" s="81"/>
      <c r="B82" s="82"/>
      <c r="C82" s="82"/>
      <c r="D82" s="82"/>
      <c r="E82" s="83"/>
      <c r="F82" s="84"/>
      <c r="G82" s="84"/>
      <c r="H82" s="2"/>
      <c r="I82" s="87"/>
    </row>
    <row r="83" customFormat="1" ht="15" spans="6:9">
      <c r="F83" s="5"/>
      <c r="G83" s="85" t="s">
        <v>185</v>
      </c>
      <c r="H83" s="32"/>
      <c r="I83" s="39">
        <f>SUM(I6:I81)</f>
        <v>276250</v>
      </c>
    </row>
    <row r="84" customFormat="1" spans="6:9">
      <c r="F84" s="5"/>
      <c r="G84" s="86"/>
      <c r="H84" s="33"/>
      <c r="I84" s="40"/>
    </row>
    <row r="85" customFormat="1" ht="15" spans="6:9">
      <c r="F85" s="5"/>
      <c r="G85" s="85" t="s">
        <v>186</v>
      </c>
      <c r="H85" s="32"/>
      <c r="I85" s="41">
        <f>66/76</f>
        <v>0.868421052631579</v>
      </c>
    </row>
  </sheetData>
  <mergeCells count="4">
    <mergeCell ref="A2:I2"/>
    <mergeCell ref="A3:I3"/>
    <mergeCell ref="G83:H83"/>
    <mergeCell ref="G85:H85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4"/>
  <sheetViews>
    <sheetView topLeftCell="A14" workbookViewId="0">
      <selection activeCell="B14" sqref="B14"/>
    </sheetView>
  </sheetViews>
  <sheetFormatPr defaultColWidth="9" defaultRowHeight="14.25"/>
  <cols>
    <col min="1" max="1" width="10.425" style="43" customWidth="1"/>
    <col min="2" max="2" width="19.2833333333333" style="43" customWidth="1"/>
    <col min="3" max="3" width="9" style="43"/>
    <col min="4" max="4" width="10.2833333333333" style="43" customWidth="1"/>
    <col min="5" max="5" width="13.2833333333333" style="43" customWidth="1"/>
    <col min="6" max="6" width="11.2833333333333" style="43" customWidth="1"/>
    <col min="7" max="7" width="20.8583333333333" style="43" customWidth="1"/>
    <col min="8" max="8" width="11.8583333333333" style="43" customWidth="1"/>
    <col min="9" max="9" width="13.7083333333333" style="43" customWidth="1"/>
    <col min="10" max="16384" width="9" style="43"/>
  </cols>
  <sheetData>
    <row r="1" ht="22.5" spans="1:9">
      <c r="A1" s="6" t="s">
        <v>0</v>
      </c>
      <c r="B1" s="7"/>
      <c r="C1" s="7"/>
      <c r="D1" s="7"/>
      <c r="E1" s="7"/>
      <c r="F1" s="7"/>
      <c r="G1" s="7"/>
      <c r="H1" s="7"/>
      <c r="I1" s="24"/>
    </row>
    <row r="2" ht="15" spans="1:9">
      <c r="A2" s="8" t="s">
        <v>529</v>
      </c>
      <c r="B2" s="9"/>
      <c r="C2" s="9"/>
      <c r="D2" s="9"/>
      <c r="E2" s="9"/>
      <c r="F2" s="9"/>
      <c r="G2" s="9"/>
      <c r="H2" s="9"/>
      <c r="I2" s="25"/>
    </row>
    <row r="3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6" t="s">
        <v>10</v>
      </c>
    </row>
    <row r="4" spans="1:9">
      <c r="A4" s="57"/>
      <c r="B4" s="58"/>
      <c r="C4" s="58"/>
      <c r="D4" s="58"/>
      <c r="E4" s="58"/>
      <c r="F4" s="58"/>
      <c r="G4" s="58"/>
      <c r="H4" s="58"/>
      <c r="I4" s="53"/>
    </row>
    <row r="5" spans="1:9">
      <c r="A5" s="14">
        <v>42583</v>
      </c>
      <c r="B5" s="15" t="s">
        <v>41</v>
      </c>
      <c r="C5" s="15" t="s">
        <v>22</v>
      </c>
      <c r="D5" s="15">
        <v>100</v>
      </c>
      <c r="E5" s="15">
        <v>31451</v>
      </c>
      <c r="F5" s="15">
        <v>31401</v>
      </c>
      <c r="G5" s="15" t="s">
        <v>530</v>
      </c>
      <c r="H5" s="15">
        <v>31571</v>
      </c>
      <c r="I5" s="28">
        <f>(H5-E5)*D5</f>
        <v>12000</v>
      </c>
    </row>
    <row r="6" spans="1:9">
      <c r="A6" s="14">
        <v>42583</v>
      </c>
      <c r="B6" s="15" t="s">
        <v>19</v>
      </c>
      <c r="C6" s="15" t="s">
        <v>12</v>
      </c>
      <c r="D6" s="15">
        <v>5000</v>
      </c>
      <c r="E6" s="15">
        <v>123.3</v>
      </c>
      <c r="F6" s="15">
        <v>123.8</v>
      </c>
      <c r="G6" s="15" t="s">
        <v>531</v>
      </c>
      <c r="H6" s="15">
        <v>122.8</v>
      </c>
      <c r="I6" s="28">
        <f t="shared" ref="I6:I8" si="0">(E6-H6)*D6</f>
        <v>2500</v>
      </c>
    </row>
    <row r="7" spans="1:9">
      <c r="A7" s="14">
        <v>42583</v>
      </c>
      <c r="B7" s="15" t="s">
        <v>456</v>
      </c>
      <c r="C7" s="15" t="s">
        <v>12</v>
      </c>
      <c r="D7" s="15">
        <v>100</v>
      </c>
      <c r="E7" s="15">
        <v>2761</v>
      </c>
      <c r="F7" s="15">
        <v>2791</v>
      </c>
      <c r="G7" s="15" t="s">
        <v>532</v>
      </c>
      <c r="H7" s="15">
        <v>2711</v>
      </c>
      <c r="I7" s="28">
        <f t="shared" si="0"/>
        <v>5000</v>
      </c>
    </row>
    <row r="8" spans="1:9">
      <c r="A8" s="14">
        <v>42585</v>
      </c>
      <c r="B8" s="15" t="s">
        <v>41</v>
      </c>
      <c r="C8" s="15" t="s">
        <v>12</v>
      </c>
      <c r="D8" s="15">
        <v>100</v>
      </c>
      <c r="E8" s="15">
        <v>31900</v>
      </c>
      <c r="F8" s="15">
        <v>31951</v>
      </c>
      <c r="G8" s="15" t="s">
        <v>533</v>
      </c>
      <c r="H8" s="15">
        <v>31790</v>
      </c>
      <c r="I8" s="28">
        <f t="shared" si="0"/>
        <v>11000</v>
      </c>
    </row>
    <row r="9" spans="1:9">
      <c r="A9" s="14">
        <v>42585</v>
      </c>
      <c r="B9" s="15" t="s">
        <v>11</v>
      </c>
      <c r="C9" s="15" t="s">
        <v>22</v>
      </c>
      <c r="D9" s="15">
        <v>5000</v>
      </c>
      <c r="E9" s="15">
        <v>151.3</v>
      </c>
      <c r="F9" s="15">
        <v>150.8</v>
      </c>
      <c r="G9" s="15" t="s">
        <v>534</v>
      </c>
      <c r="H9" s="15">
        <v>152.4</v>
      </c>
      <c r="I9" s="28">
        <f t="shared" ref="I9:I12" si="1">(H9-E9)*D9</f>
        <v>5499.99999999997</v>
      </c>
    </row>
    <row r="10" spans="1:9">
      <c r="A10" s="14">
        <v>42586</v>
      </c>
      <c r="B10" s="15" t="s">
        <v>41</v>
      </c>
      <c r="C10" s="15" t="s">
        <v>12</v>
      </c>
      <c r="D10" s="15">
        <v>100</v>
      </c>
      <c r="E10" s="15">
        <v>31850</v>
      </c>
      <c r="F10" s="15">
        <v>31901</v>
      </c>
      <c r="G10" s="15" t="s">
        <v>535</v>
      </c>
      <c r="H10" s="15">
        <v>31741</v>
      </c>
      <c r="I10" s="28">
        <f>(E10-H10)*D10</f>
        <v>10900</v>
      </c>
    </row>
    <row r="11" spans="1:9">
      <c r="A11" s="14">
        <v>42586</v>
      </c>
      <c r="B11" s="15" t="s">
        <v>456</v>
      </c>
      <c r="C11" s="15" t="s">
        <v>22</v>
      </c>
      <c r="D11" s="15">
        <v>100</v>
      </c>
      <c r="E11" s="15">
        <v>2758</v>
      </c>
      <c r="F11" s="15">
        <v>2738</v>
      </c>
      <c r="G11" s="15" t="s">
        <v>536</v>
      </c>
      <c r="H11" s="15">
        <v>2808</v>
      </c>
      <c r="I11" s="28">
        <f t="shared" si="1"/>
        <v>5000</v>
      </c>
    </row>
    <row r="12" spans="1:9">
      <c r="A12" s="20">
        <v>42586</v>
      </c>
      <c r="B12" s="16" t="s">
        <v>21</v>
      </c>
      <c r="C12" s="16" t="s">
        <v>22</v>
      </c>
      <c r="D12" s="16">
        <v>1250</v>
      </c>
      <c r="E12" s="16">
        <v>192</v>
      </c>
      <c r="F12" s="16">
        <v>190</v>
      </c>
      <c r="G12" s="16" t="s">
        <v>537</v>
      </c>
      <c r="H12" s="16">
        <v>190</v>
      </c>
      <c r="I12" s="29">
        <f t="shared" si="1"/>
        <v>-2500</v>
      </c>
    </row>
    <row r="13" spans="1:9">
      <c r="A13" s="14">
        <v>42586</v>
      </c>
      <c r="B13" s="15" t="s">
        <v>19</v>
      </c>
      <c r="C13" s="15" t="s">
        <v>12</v>
      </c>
      <c r="D13" s="15">
        <v>5000</v>
      </c>
      <c r="E13" s="15">
        <v>120.1</v>
      </c>
      <c r="F13" s="15">
        <v>120.6</v>
      </c>
      <c r="G13" s="15" t="s">
        <v>538</v>
      </c>
      <c r="H13" s="15">
        <v>119.6</v>
      </c>
      <c r="I13" s="28">
        <f t="shared" ref="I13:I16" si="2">(E13-H13)*D13</f>
        <v>2500</v>
      </c>
    </row>
    <row r="14" spans="1:9">
      <c r="A14" s="14">
        <v>42587</v>
      </c>
      <c r="B14" s="15" t="s">
        <v>59</v>
      </c>
      <c r="C14" s="15" t="s">
        <v>12</v>
      </c>
      <c r="D14" s="15">
        <v>1000</v>
      </c>
      <c r="E14" s="15">
        <v>322.3</v>
      </c>
      <c r="F14" s="15">
        <v>324.3</v>
      </c>
      <c r="G14" s="15" t="s">
        <v>539</v>
      </c>
      <c r="H14" s="15">
        <v>320.3</v>
      </c>
      <c r="I14" s="28">
        <f t="shared" si="2"/>
        <v>2000</v>
      </c>
    </row>
    <row r="15" spans="1:9">
      <c r="A15" s="14">
        <v>42587</v>
      </c>
      <c r="B15" s="15" t="s">
        <v>41</v>
      </c>
      <c r="C15" s="15" t="s">
        <v>12</v>
      </c>
      <c r="D15" s="15">
        <v>100</v>
      </c>
      <c r="E15" s="15">
        <v>31760</v>
      </c>
      <c r="F15" s="15">
        <v>31810</v>
      </c>
      <c r="G15" s="15" t="s">
        <v>540</v>
      </c>
      <c r="H15" s="15">
        <v>31650</v>
      </c>
      <c r="I15" s="28">
        <f t="shared" si="2"/>
        <v>11000</v>
      </c>
    </row>
    <row r="16" spans="1:9">
      <c r="A16" s="14">
        <v>42590</v>
      </c>
      <c r="B16" s="15" t="s">
        <v>41</v>
      </c>
      <c r="C16" s="15" t="s">
        <v>12</v>
      </c>
      <c r="D16" s="15">
        <v>100</v>
      </c>
      <c r="E16" s="15">
        <v>31130</v>
      </c>
      <c r="F16" s="15">
        <v>31180</v>
      </c>
      <c r="G16" s="15" t="s">
        <v>541</v>
      </c>
      <c r="H16" s="15">
        <v>31020</v>
      </c>
      <c r="I16" s="28">
        <f t="shared" si="2"/>
        <v>11000</v>
      </c>
    </row>
    <row r="17" spans="1:9">
      <c r="A17" s="14">
        <v>42590</v>
      </c>
      <c r="B17" s="15" t="s">
        <v>21</v>
      </c>
      <c r="C17" s="15" t="s">
        <v>22</v>
      </c>
      <c r="D17" s="15">
        <v>1250</v>
      </c>
      <c r="E17" s="15">
        <v>183.3</v>
      </c>
      <c r="F17" s="15">
        <v>181.3</v>
      </c>
      <c r="G17" s="15" t="s">
        <v>542</v>
      </c>
      <c r="H17" s="15">
        <v>184.9</v>
      </c>
      <c r="I17" s="28">
        <f t="shared" ref="I17:I21" si="3">(H17-E17)*D17</f>
        <v>1999.99999999999</v>
      </c>
    </row>
    <row r="18" spans="1:9">
      <c r="A18" s="14">
        <v>42590</v>
      </c>
      <c r="B18" s="15" t="s">
        <v>456</v>
      </c>
      <c r="C18" s="15" t="s">
        <v>22</v>
      </c>
      <c r="D18" s="15">
        <v>100</v>
      </c>
      <c r="E18" s="15">
        <v>2820</v>
      </c>
      <c r="F18" s="15">
        <v>2805</v>
      </c>
      <c r="G18" s="15" t="s">
        <v>466</v>
      </c>
      <c r="H18" s="15">
        <v>2870</v>
      </c>
      <c r="I18" s="28">
        <f t="shared" si="3"/>
        <v>5000</v>
      </c>
    </row>
    <row r="19" ht="15" spans="1:9">
      <c r="A19" s="20">
        <v>42590</v>
      </c>
      <c r="B19" s="21" t="s">
        <v>14</v>
      </c>
      <c r="C19" s="21" t="s">
        <v>12</v>
      </c>
      <c r="D19" s="21">
        <v>30</v>
      </c>
      <c r="E19" s="21">
        <v>46230</v>
      </c>
      <c r="F19" s="21">
        <v>46380</v>
      </c>
      <c r="G19" s="21">
        <v>46000</v>
      </c>
      <c r="H19" s="16">
        <v>46380</v>
      </c>
      <c r="I19" s="29">
        <f t="shared" ref="I19:I24" si="4">(E19-H19)*D19</f>
        <v>-4500</v>
      </c>
    </row>
    <row r="20" spans="1:9">
      <c r="A20" s="14">
        <v>42592</v>
      </c>
      <c r="B20" s="15" t="s">
        <v>41</v>
      </c>
      <c r="C20" s="15" t="s">
        <v>22</v>
      </c>
      <c r="D20" s="15">
        <v>100</v>
      </c>
      <c r="E20" s="15">
        <v>31490</v>
      </c>
      <c r="F20" s="15">
        <v>31440</v>
      </c>
      <c r="G20" s="15" t="s">
        <v>543</v>
      </c>
      <c r="H20" s="15">
        <v>31540</v>
      </c>
      <c r="I20" s="28">
        <f t="shared" si="3"/>
        <v>5000</v>
      </c>
    </row>
    <row r="21" ht="15" spans="1:9">
      <c r="A21" s="14">
        <v>42592</v>
      </c>
      <c r="B21" s="15" t="s">
        <v>11</v>
      </c>
      <c r="C21" s="15" t="s">
        <v>22</v>
      </c>
      <c r="D21" s="15">
        <v>5000</v>
      </c>
      <c r="E21" s="17">
        <v>152.95</v>
      </c>
      <c r="F21" s="17">
        <v>152.3</v>
      </c>
      <c r="G21" s="17" t="s">
        <v>544</v>
      </c>
      <c r="H21" s="15">
        <v>153.65</v>
      </c>
      <c r="I21" s="28">
        <f t="shared" si="3"/>
        <v>3500.00000000009</v>
      </c>
    </row>
    <row r="22" s="1" customFormat="1" ht="15" spans="1:9">
      <c r="A22" s="20">
        <v>42592</v>
      </c>
      <c r="B22" s="16" t="s">
        <v>456</v>
      </c>
      <c r="C22" s="16" t="s">
        <v>12</v>
      </c>
      <c r="D22" s="16">
        <v>100</v>
      </c>
      <c r="E22" s="21">
        <v>2827</v>
      </c>
      <c r="F22" s="21">
        <v>2847</v>
      </c>
      <c r="G22" s="21" t="s">
        <v>545</v>
      </c>
      <c r="H22" s="16">
        <v>2847</v>
      </c>
      <c r="I22" s="29">
        <f t="shared" si="4"/>
        <v>-2000</v>
      </c>
    </row>
    <row r="23" ht="15" spans="1:9">
      <c r="A23" s="14">
        <v>42593</v>
      </c>
      <c r="B23" s="17" t="s">
        <v>546</v>
      </c>
      <c r="C23" s="17" t="s">
        <v>12</v>
      </c>
      <c r="D23" s="17">
        <v>1250</v>
      </c>
      <c r="E23" s="17">
        <v>173.5</v>
      </c>
      <c r="F23" s="17">
        <v>176.5</v>
      </c>
      <c r="G23" s="15" t="s">
        <v>547</v>
      </c>
      <c r="H23" s="15">
        <v>170.5</v>
      </c>
      <c r="I23" s="28">
        <f t="shared" si="4"/>
        <v>3750</v>
      </c>
    </row>
    <row r="24" ht="15" spans="1:9">
      <c r="A24" s="14">
        <v>42593</v>
      </c>
      <c r="B24" s="17" t="s">
        <v>14</v>
      </c>
      <c r="C24" s="17" t="s">
        <v>12</v>
      </c>
      <c r="D24" s="17">
        <v>30</v>
      </c>
      <c r="E24" s="17">
        <v>47050</v>
      </c>
      <c r="F24" s="17">
        <v>47350</v>
      </c>
      <c r="G24" s="17" t="s">
        <v>548</v>
      </c>
      <c r="H24" s="15">
        <v>46750</v>
      </c>
      <c r="I24" s="28">
        <f t="shared" si="4"/>
        <v>9000</v>
      </c>
    </row>
    <row r="25" ht="15" spans="1:9">
      <c r="A25" s="14">
        <v>42593</v>
      </c>
      <c r="B25" s="17" t="s">
        <v>456</v>
      </c>
      <c r="C25" s="17" t="s">
        <v>22</v>
      </c>
      <c r="D25" s="17">
        <v>100</v>
      </c>
      <c r="E25" s="17">
        <v>2765</v>
      </c>
      <c r="F25" s="17">
        <v>2749</v>
      </c>
      <c r="G25" s="17" t="s">
        <v>549</v>
      </c>
      <c r="H25" s="15">
        <v>2815</v>
      </c>
      <c r="I25" s="28">
        <f t="shared" ref="I25:I29" si="5">(H25-E25)*D25</f>
        <v>5000</v>
      </c>
    </row>
    <row r="26" ht="15" spans="1:9">
      <c r="A26" s="14">
        <v>42594</v>
      </c>
      <c r="B26" s="17" t="s">
        <v>41</v>
      </c>
      <c r="C26" s="17" t="s">
        <v>12</v>
      </c>
      <c r="D26" s="17">
        <v>100</v>
      </c>
      <c r="E26" s="17">
        <v>31540</v>
      </c>
      <c r="F26" s="17">
        <v>31640</v>
      </c>
      <c r="G26" s="17" t="s">
        <v>550</v>
      </c>
      <c r="H26" s="15">
        <v>31430</v>
      </c>
      <c r="I26" s="28">
        <f>(E26-H26)*D26</f>
        <v>11000</v>
      </c>
    </row>
    <row r="27" ht="15" spans="1:9">
      <c r="A27" s="20">
        <v>42594</v>
      </c>
      <c r="B27" s="21" t="s">
        <v>456</v>
      </c>
      <c r="C27" s="21" t="s">
        <v>22</v>
      </c>
      <c r="D27" s="21">
        <v>100</v>
      </c>
      <c r="E27" s="21">
        <v>2926</v>
      </c>
      <c r="F27" s="21">
        <v>2906</v>
      </c>
      <c r="G27" s="21" t="s">
        <v>551</v>
      </c>
      <c r="H27" s="16">
        <v>2906</v>
      </c>
      <c r="I27" s="29">
        <f t="shared" si="5"/>
        <v>-2000</v>
      </c>
    </row>
    <row r="28" ht="15" spans="1:9">
      <c r="A28" s="14">
        <v>42594</v>
      </c>
      <c r="B28" s="17" t="s">
        <v>11</v>
      </c>
      <c r="C28" s="17" t="s">
        <v>12</v>
      </c>
      <c r="D28" s="17">
        <v>5000</v>
      </c>
      <c r="E28" s="17">
        <v>150.3</v>
      </c>
      <c r="F28" s="17">
        <v>150.8</v>
      </c>
      <c r="G28" s="17" t="s">
        <v>552</v>
      </c>
      <c r="H28" s="15">
        <v>149.8</v>
      </c>
      <c r="I28" s="28">
        <f>(E28-H28)*D28</f>
        <v>2500</v>
      </c>
    </row>
    <row r="29" ht="15" spans="1:9">
      <c r="A29" s="14">
        <v>42598</v>
      </c>
      <c r="B29" s="17" t="s">
        <v>14</v>
      </c>
      <c r="C29" s="17" t="s">
        <v>22</v>
      </c>
      <c r="D29" s="17">
        <v>30</v>
      </c>
      <c r="E29" s="17">
        <v>46530</v>
      </c>
      <c r="F29" s="17">
        <v>46350</v>
      </c>
      <c r="G29" s="17" t="s">
        <v>553</v>
      </c>
      <c r="H29" s="15">
        <v>46750</v>
      </c>
      <c r="I29" s="28">
        <f t="shared" si="5"/>
        <v>6600</v>
      </c>
    </row>
    <row r="30" ht="15" spans="1:9">
      <c r="A30" s="14">
        <v>42598</v>
      </c>
      <c r="B30" s="17" t="s">
        <v>41</v>
      </c>
      <c r="C30" s="17" t="s">
        <v>12</v>
      </c>
      <c r="D30" s="17">
        <v>100</v>
      </c>
      <c r="E30" s="17">
        <v>31510</v>
      </c>
      <c r="F30" s="17">
        <v>31570</v>
      </c>
      <c r="G30" s="17" t="s">
        <v>554</v>
      </c>
      <c r="H30" s="15">
        <v>31400</v>
      </c>
      <c r="I30" s="28">
        <f t="shared" ref="I30:I36" si="6">(E30-H30)*D30</f>
        <v>11000</v>
      </c>
    </row>
    <row r="31" ht="15" spans="1:9">
      <c r="A31" s="14">
        <v>42598</v>
      </c>
      <c r="B31" s="17" t="s">
        <v>456</v>
      </c>
      <c r="C31" s="17" t="s">
        <v>22</v>
      </c>
      <c r="D31" s="17">
        <v>100</v>
      </c>
      <c r="E31" s="17">
        <v>3047</v>
      </c>
      <c r="F31" s="17">
        <v>3027</v>
      </c>
      <c r="G31" s="17" t="s">
        <v>555</v>
      </c>
      <c r="H31" s="15">
        <v>3097</v>
      </c>
      <c r="I31" s="28">
        <f t="shared" ref="I31:I34" si="7">(H31-E31)*D31</f>
        <v>5000</v>
      </c>
    </row>
    <row r="32" ht="15" spans="1:9">
      <c r="A32" s="14">
        <v>42599</v>
      </c>
      <c r="B32" s="17" t="s">
        <v>41</v>
      </c>
      <c r="C32" s="17" t="s">
        <v>12</v>
      </c>
      <c r="D32" s="17">
        <v>100</v>
      </c>
      <c r="E32" s="17">
        <v>31375</v>
      </c>
      <c r="F32" s="17">
        <v>37434</v>
      </c>
      <c r="G32" s="17" t="s">
        <v>556</v>
      </c>
      <c r="H32" s="15">
        <v>31325</v>
      </c>
      <c r="I32" s="28">
        <f t="shared" si="6"/>
        <v>5000</v>
      </c>
    </row>
    <row r="33" ht="15" spans="1:9">
      <c r="A33" s="14">
        <v>42599</v>
      </c>
      <c r="B33" s="17" t="s">
        <v>456</v>
      </c>
      <c r="C33" s="17" t="s">
        <v>12</v>
      </c>
      <c r="D33" s="17">
        <v>100</v>
      </c>
      <c r="E33" s="17">
        <v>3115</v>
      </c>
      <c r="F33" s="17">
        <v>3145</v>
      </c>
      <c r="G33" s="17" t="s">
        <v>557</v>
      </c>
      <c r="H33" s="15">
        <v>3080</v>
      </c>
      <c r="I33" s="28">
        <f t="shared" si="6"/>
        <v>3500</v>
      </c>
    </row>
    <row r="34" ht="15" spans="1:9">
      <c r="A34" s="14">
        <v>42599</v>
      </c>
      <c r="B34" s="17" t="s">
        <v>19</v>
      </c>
      <c r="C34" s="17" t="s">
        <v>22</v>
      </c>
      <c r="D34" s="17">
        <v>5000</v>
      </c>
      <c r="E34" s="17">
        <v>124.6</v>
      </c>
      <c r="F34" s="17">
        <v>124.1</v>
      </c>
      <c r="G34" s="17" t="s">
        <v>558</v>
      </c>
      <c r="H34" s="15">
        <v>125.7</v>
      </c>
      <c r="I34" s="28">
        <f t="shared" si="7"/>
        <v>5500.00000000004</v>
      </c>
    </row>
    <row r="35" s="1" customFormat="1" ht="15" spans="1:9">
      <c r="A35" s="20">
        <v>42599</v>
      </c>
      <c r="B35" s="21" t="s">
        <v>11</v>
      </c>
      <c r="C35" s="21" t="s">
        <v>12</v>
      </c>
      <c r="D35" s="21">
        <v>5000</v>
      </c>
      <c r="E35" s="21">
        <v>150.4</v>
      </c>
      <c r="F35" s="21">
        <v>150.9</v>
      </c>
      <c r="G35" s="21" t="s">
        <v>559</v>
      </c>
      <c r="H35" s="16">
        <v>150.9</v>
      </c>
      <c r="I35" s="29">
        <f t="shared" si="6"/>
        <v>-2500</v>
      </c>
    </row>
    <row r="36" ht="15" spans="1:9">
      <c r="A36" s="14">
        <v>42600</v>
      </c>
      <c r="B36" s="17" t="s">
        <v>14</v>
      </c>
      <c r="C36" s="17" t="s">
        <v>12</v>
      </c>
      <c r="D36" s="17">
        <v>30</v>
      </c>
      <c r="E36" s="17">
        <v>46270</v>
      </c>
      <c r="F36" s="17">
        <v>46500</v>
      </c>
      <c r="G36" s="17" t="s">
        <v>560</v>
      </c>
      <c r="H36" s="15">
        <v>45900</v>
      </c>
      <c r="I36" s="28">
        <f t="shared" si="6"/>
        <v>11100</v>
      </c>
    </row>
    <row r="37" ht="15" spans="1:9">
      <c r="A37" s="14">
        <v>42600</v>
      </c>
      <c r="B37" s="17" t="s">
        <v>456</v>
      </c>
      <c r="C37" s="17" t="s">
        <v>22</v>
      </c>
      <c r="D37" s="17">
        <v>100</v>
      </c>
      <c r="E37" s="17">
        <v>3146</v>
      </c>
      <c r="F37" s="17">
        <v>3118</v>
      </c>
      <c r="G37" s="17" t="s">
        <v>561</v>
      </c>
      <c r="H37" s="15">
        <v>3176</v>
      </c>
      <c r="I37" s="28">
        <f t="shared" ref="I37:I42" si="8">(H37-E37)*D37</f>
        <v>3000</v>
      </c>
    </row>
    <row r="38" ht="15" spans="1:9">
      <c r="A38" s="14">
        <v>42600</v>
      </c>
      <c r="B38" s="17" t="s">
        <v>19</v>
      </c>
      <c r="C38" s="17" t="s">
        <v>22</v>
      </c>
      <c r="D38" s="17">
        <v>5000</v>
      </c>
      <c r="E38" s="17">
        <v>126</v>
      </c>
      <c r="F38" s="17">
        <v>125.5</v>
      </c>
      <c r="G38" s="17" t="s">
        <v>562</v>
      </c>
      <c r="H38" s="15">
        <v>126.5</v>
      </c>
      <c r="I38" s="28">
        <f t="shared" si="8"/>
        <v>2500</v>
      </c>
    </row>
    <row r="39" ht="15" spans="1:9">
      <c r="A39" s="14">
        <v>42601</v>
      </c>
      <c r="B39" s="17" t="s">
        <v>14</v>
      </c>
      <c r="C39" s="17" t="s">
        <v>12</v>
      </c>
      <c r="D39" s="17">
        <v>30</v>
      </c>
      <c r="E39" s="17">
        <v>45580</v>
      </c>
      <c r="F39" s="17">
        <v>45780</v>
      </c>
      <c r="G39" s="17" t="s">
        <v>563</v>
      </c>
      <c r="H39" s="15">
        <v>45300</v>
      </c>
      <c r="I39" s="28">
        <f t="shared" ref="I39:I41" si="9">(E39-H39)*D39</f>
        <v>8400</v>
      </c>
    </row>
    <row r="40" ht="15" spans="1:9">
      <c r="A40" s="14">
        <v>42601</v>
      </c>
      <c r="B40" s="17" t="s">
        <v>41</v>
      </c>
      <c r="C40" s="17" t="s">
        <v>22</v>
      </c>
      <c r="D40" s="17">
        <v>100</v>
      </c>
      <c r="E40" s="17">
        <v>31480</v>
      </c>
      <c r="F40" s="17">
        <v>31531</v>
      </c>
      <c r="G40" s="17" t="s">
        <v>564</v>
      </c>
      <c r="H40" s="15">
        <v>31350</v>
      </c>
      <c r="I40" s="28">
        <f t="shared" si="9"/>
        <v>13000</v>
      </c>
    </row>
    <row r="41" ht="15" spans="1:9">
      <c r="A41" s="20">
        <v>42601</v>
      </c>
      <c r="B41" s="21" t="s">
        <v>19</v>
      </c>
      <c r="C41" s="21" t="s">
        <v>12</v>
      </c>
      <c r="D41" s="21">
        <v>5000</v>
      </c>
      <c r="E41" s="21">
        <v>125.45</v>
      </c>
      <c r="F41" s="21">
        <v>125.95</v>
      </c>
      <c r="G41" s="21" t="s">
        <v>565</v>
      </c>
      <c r="H41" s="16">
        <v>125.95</v>
      </c>
      <c r="I41" s="29">
        <f t="shared" si="9"/>
        <v>-2500</v>
      </c>
    </row>
    <row r="42" ht="15" spans="1:9">
      <c r="A42" s="14">
        <v>42604</v>
      </c>
      <c r="B42" s="17" t="s">
        <v>41</v>
      </c>
      <c r="C42" s="17" t="s">
        <v>22</v>
      </c>
      <c r="D42" s="17">
        <v>100</v>
      </c>
      <c r="E42" s="17">
        <v>31230</v>
      </c>
      <c r="F42" s="17">
        <v>32180</v>
      </c>
      <c r="G42" s="17" t="s">
        <v>566</v>
      </c>
      <c r="H42" s="15">
        <v>31350</v>
      </c>
      <c r="I42" s="28">
        <f t="shared" si="8"/>
        <v>12000</v>
      </c>
    </row>
    <row r="43" ht="15" spans="1:9">
      <c r="A43" s="14">
        <v>42604</v>
      </c>
      <c r="B43" s="17" t="s">
        <v>456</v>
      </c>
      <c r="C43" s="17" t="s">
        <v>12</v>
      </c>
      <c r="D43" s="17">
        <v>100</v>
      </c>
      <c r="E43" s="17">
        <v>3260</v>
      </c>
      <c r="F43" s="17">
        <v>3281</v>
      </c>
      <c r="G43" s="17" t="s">
        <v>567</v>
      </c>
      <c r="H43" s="15">
        <v>3210</v>
      </c>
      <c r="I43" s="28">
        <f t="shared" ref="I43:I47" si="10">(E43-H43)*D43</f>
        <v>5000</v>
      </c>
    </row>
    <row r="44" ht="15" spans="1:9">
      <c r="A44" s="14">
        <v>42604</v>
      </c>
      <c r="B44" s="17" t="s">
        <v>19</v>
      </c>
      <c r="C44" s="17" t="s">
        <v>12</v>
      </c>
      <c r="D44" s="17">
        <v>5000</v>
      </c>
      <c r="E44" s="17">
        <v>125.3</v>
      </c>
      <c r="F44" s="17">
        <v>125.8</v>
      </c>
      <c r="G44" s="17" t="s">
        <v>568</v>
      </c>
      <c r="H44" s="15">
        <v>124.2</v>
      </c>
      <c r="I44" s="28">
        <f t="shared" si="10"/>
        <v>5499.99999999997</v>
      </c>
    </row>
    <row r="45" ht="15" spans="1:9">
      <c r="A45" s="14">
        <v>42605</v>
      </c>
      <c r="B45" s="17" t="s">
        <v>456</v>
      </c>
      <c r="C45" s="17" t="s">
        <v>22</v>
      </c>
      <c r="D45" s="17">
        <v>100</v>
      </c>
      <c r="E45" s="17">
        <v>3169</v>
      </c>
      <c r="F45" s="17">
        <v>3145</v>
      </c>
      <c r="G45" s="17" t="s">
        <v>569</v>
      </c>
      <c r="H45" s="15">
        <v>3219</v>
      </c>
      <c r="I45" s="28">
        <f>(H45-E45)*D45</f>
        <v>5000</v>
      </c>
    </row>
    <row r="46" ht="15" spans="1:9">
      <c r="A46" s="14">
        <v>42605</v>
      </c>
      <c r="B46" s="17" t="s">
        <v>41</v>
      </c>
      <c r="C46" s="17" t="s">
        <v>12</v>
      </c>
      <c r="D46" s="17">
        <v>100</v>
      </c>
      <c r="E46" s="17">
        <v>31390</v>
      </c>
      <c r="F46" s="17">
        <v>31465</v>
      </c>
      <c r="G46" s="17" t="s">
        <v>570</v>
      </c>
      <c r="H46" s="15">
        <v>31340</v>
      </c>
      <c r="I46" s="28">
        <f t="shared" si="10"/>
        <v>5000</v>
      </c>
    </row>
    <row r="47" ht="15" spans="1:9">
      <c r="A47" s="20">
        <v>42605</v>
      </c>
      <c r="B47" s="21" t="s">
        <v>19</v>
      </c>
      <c r="C47" s="21" t="s">
        <v>12</v>
      </c>
      <c r="D47" s="21">
        <v>5000</v>
      </c>
      <c r="E47" s="21">
        <v>124.2</v>
      </c>
      <c r="F47" s="21">
        <v>124.7</v>
      </c>
      <c r="G47" s="21" t="s">
        <v>571</v>
      </c>
      <c r="H47" s="16">
        <v>124.7</v>
      </c>
      <c r="I47" s="29">
        <f t="shared" si="10"/>
        <v>-2500</v>
      </c>
    </row>
    <row r="48" s="56" customFormat="1" ht="15" spans="1:9">
      <c r="A48" s="14">
        <v>42606</v>
      </c>
      <c r="B48" s="17" t="s">
        <v>456</v>
      </c>
      <c r="C48" s="17" t="s">
        <v>22</v>
      </c>
      <c r="D48" s="17">
        <v>100</v>
      </c>
      <c r="E48" s="17">
        <v>3178</v>
      </c>
      <c r="F48" s="17">
        <v>3158</v>
      </c>
      <c r="G48" s="17" t="s">
        <v>572</v>
      </c>
      <c r="H48" s="15">
        <v>3198</v>
      </c>
      <c r="I48" s="28">
        <f>(H48-E48)*D48</f>
        <v>2000</v>
      </c>
    </row>
    <row r="49" ht="15" spans="1:9">
      <c r="A49" s="14">
        <v>42606</v>
      </c>
      <c r="B49" s="17" t="s">
        <v>41</v>
      </c>
      <c r="C49" s="17" t="s">
        <v>12</v>
      </c>
      <c r="D49" s="17">
        <v>100</v>
      </c>
      <c r="E49" s="17">
        <v>31155</v>
      </c>
      <c r="F49" s="17">
        <v>31225</v>
      </c>
      <c r="G49" s="17" t="s">
        <v>573</v>
      </c>
      <c r="H49" s="15">
        <v>31055</v>
      </c>
      <c r="I49" s="28">
        <f t="shared" ref="I49:I51" si="11">(E49-H49)*D49</f>
        <v>10000</v>
      </c>
    </row>
    <row r="50" ht="15" spans="1:9">
      <c r="A50" s="14">
        <v>42606</v>
      </c>
      <c r="B50" s="17" t="s">
        <v>14</v>
      </c>
      <c r="C50" s="17" t="s">
        <v>12</v>
      </c>
      <c r="D50" s="17">
        <v>30</v>
      </c>
      <c r="E50" s="17">
        <v>44470</v>
      </c>
      <c r="F50" s="17">
        <v>44670</v>
      </c>
      <c r="G50" s="17" t="s">
        <v>574</v>
      </c>
      <c r="H50" s="15">
        <v>44270</v>
      </c>
      <c r="I50" s="28">
        <f t="shared" si="11"/>
        <v>6000</v>
      </c>
    </row>
    <row r="51" ht="15" spans="1:9">
      <c r="A51" s="14">
        <v>42607</v>
      </c>
      <c r="B51" s="17" t="s">
        <v>41</v>
      </c>
      <c r="C51" s="17" t="s">
        <v>12</v>
      </c>
      <c r="D51" s="17">
        <v>100</v>
      </c>
      <c r="E51" s="17">
        <v>31030</v>
      </c>
      <c r="F51" s="17">
        <v>31097</v>
      </c>
      <c r="G51" s="17" t="s">
        <v>575</v>
      </c>
      <c r="H51" s="15">
        <v>30960</v>
      </c>
      <c r="I51" s="28">
        <f t="shared" si="11"/>
        <v>7000</v>
      </c>
    </row>
    <row r="52" ht="15" spans="1:9">
      <c r="A52" s="14">
        <v>42607</v>
      </c>
      <c r="B52" s="17" t="s">
        <v>59</v>
      </c>
      <c r="C52" s="17" t="s">
        <v>12</v>
      </c>
      <c r="D52" s="17">
        <v>1000</v>
      </c>
      <c r="E52" s="17">
        <v>309.8</v>
      </c>
      <c r="F52" s="17">
        <v>311.8</v>
      </c>
      <c r="G52" s="17" t="s">
        <v>576</v>
      </c>
      <c r="H52" s="15">
        <v>307.8</v>
      </c>
      <c r="I52" s="28">
        <f t="shared" ref="I52:I57" si="12">(E52-H52)*D52</f>
        <v>2000</v>
      </c>
    </row>
    <row r="53" ht="15" spans="1:9">
      <c r="A53" s="20">
        <v>42607</v>
      </c>
      <c r="B53" s="21" t="s">
        <v>456</v>
      </c>
      <c r="C53" s="21" t="s">
        <v>12</v>
      </c>
      <c r="D53" s="21">
        <v>100</v>
      </c>
      <c r="E53" s="21">
        <v>3131</v>
      </c>
      <c r="F53" s="21">
        <v>3156</v>
      </c>
      <c r="G53" s="21" t="s">
        <v>577</v>
      </c>
      <c r="H53" s="16">
        <v>3156</v>
      </c>
      <c r="I53" s="29">
        <f t="shared" si="12"/>
        <v>-2500</v>
      </c>
    </row>
    <row r="54" s="56" customFormat="1" ht="15" spans="1:9">
      <c r="A54" s="14">
        <v>42608</v>
      </c>
      <c r="B54" s="17" t="s">
        <v>21</v>
      </c>
      <c r="C54" s="17" t="s">
        <v>22</v>
      </c>
      <c r="D54" s="17">
        <v>1250</v>
      </c>
      <c r="E54" s="17">
        <v>188.5</v>
      </c>
      <c r="F54" s="17">
        <v>186.5</v>
      </c>
      <c r="G54" s="17" t="s">
        <v>578</v>
      </c>
      <c r="H54" s="15">
        <v>193.5</v>
      </c>
      <c r="I54" s="28">
        <f>(H54-E54)*D54</f>
        <v>6250</v>
      </c>
    </row>
    <row r="55" ht="15" spans="1:9">
      <c r="A55" s="14">
        <v>42608</v>
      </c>
      <c r="B55" s="17" t="s">
        <v>41</v>
      </c>
      <c r="C55" s="17" t="s">
        <v>12</v>
      </c>
      <c r="D55" s="17">
        <v>100</v>
      </c>
      <c r="E55" s="17">
        <v>31140</v>
      </c>
      <c r="F55" s="17">
        <v>31205</v>
      </c>
      <c r="G55" s="17" t="s">
        <v>579</v>
      </c>
      <c r="H55" s="15">
        <v>31050</v>
      </c>
      <c r="I55" s="28">
        <f t="shared" si="12"/>
        <v>9000</v>
      </c>
    </row>
    <row r="56" ht="15" spans="1:9">
      <c r="A56" s="14">
        <v>42608</v>
      </c>
      <c r="B56" s="17" t="s">
        <v>11</v>
      </c>
      <c r="C56" s="17" t="s">
        <v>12</v>
      </c>
      <c r="D56" s="17">
        <v>5000</v>
      </c>
      <c r="E56" s="17">
        <v>155.7</v>
      </c>
      <c r="F56" s="17">
        <v>156.2</v>
      </c>
      <c r="G56" s="17" t="s">
        <v>580</v>
      </c>
      <c r="H56" s="15">
        <v>155.2</v>
      </c>
      <c r="I56" s="28">
        <f t="shared" si="12"/>
        <v>2500</v>
      </c>
    </row>
    <row r="57" ht="15" spans="1:9">
      <c r="A57" s="14">
        <v>42611</v>
      </c>
      <c r="B57" s="17" t="s">
        <v>21</v>
      </c>
      <c r="C57" s="17" t="s">
        <v>12</v>
      </c>
      <c r="D57" s="17">
        <v>1250</v>
      </c>
      <c r="E57" s="17">
        <v>196.1</v>
      </c>
      <c r="F57" s="17">
        <v>198.1</v>
      </c>
      <c r="G57" s="17" t="s">
        <v>581</v>
      </c>
      <c r="H57" s="15">
        <v>194.1</v>
      </c>
      <c r="I57" s="28">
        <f t="shared" si="12"/>
        <v>2500</v>
      </c>
    </row>
    <row r="58" ht="15" spans="1:9">
      <c r="A58" s="14">
        <v>42611</v>
      </c>
      <c r="B58" s="17" t="s">
        <v>41</v>
      </c>
      <c r="C58" s="17" t="s">
        <v>22</v>
      </c>
      <c r="D58" s="17">
        <v>100</v>
      </c>
      <c r="E58" s="17">
        <v>31015</v>
      </c>
      <c r="F58" s="17">
        <v>30965</v>
      </c>
      <c r="G58" s="17" t="s">
        <v>582</v>
      </c>
      <c r="H58" s="15">
        <v>31065</v>
      </c>
      <c r="I58" s="28">
        <f>(H58-E58)*D58</f>
        <v>5000</v>
      </c>
    </row>
    <row r="59" ht="15" spans="1:9">
      <c r="A59" s="20">
        <v>42611</v>
      </c>
      <c r="B59" s="21" t="s">
        <v>14</v>
      </c>
      <c r="C59" s="21" t="s">
        <v>12</v>
      </c>
      <c r="D59" s="21">
        <v>30</v>
      </c>
      <c r="E59" s="21">
        <v>43750</v>
      </c>
      <c r="F59" s="21">
        <v>43800</v>
      </c>
      <c r="G59" s="21" t="s">
        <v>583</v>
      </c>
      <c r="H59" s="16">
        <v>43800</v>
      </c>
      <c r="I59" s="29">
        <f t="shared" ref="I59:I61" si="13">(E59-H59)*D59</f>
        <v>-1500</v>
      </c>
    </row>
    <row r="60" ht="15" spans="1:9">
      <c r="A60" s="14">
        <v>42612</v>
      </c>
      <c r="B60" s="17" t="s">
        <v>456</v>
      </c>
      <c r="C60" s="17" t="s">
        <v>12</v>
      </c>
      <c r="D60" s="17">
        <v>100</v>
      </c>
      <c r="E60" s="17">
        <v>3170</v>
      </c>
      <c r="F60" s="17">
        <v>3195</v>
      </c>
      <c r="G60" s="17" t="s">
        <v>584</v>
      </c>
      <c r="H60" s="15">
        <v>3145</v>
      </c>
      <c r="I60" s="28">
        <f t="shared" si="13"/>
        <v>2500</v>
      </c>
    </row>
    <row r="61" ht="15" spans="1:9">
      <c r="A61" s="14">
        <v>42612</v>
      </c>
      <c r="B61" s="17" t="s">
        <v>41</v>
      </c>
      <c r="C61" s="17" t="s">
        <v>12</v>
      </c>
      <c r="D61" s="17">
        <v>100</v>
      </c>
      <c r="E61" s="17">
        <v>30878</v>
      </c>
      <c r="F61" s="17">
        <v>30928</v>
      </c>
      <c r="G61" s="17" t="s">
        <v>585</v>
      </c>
      <c r="H61" s="15">
        <v>30818</v>
      </c>
      <c r="I61" s="28">
        <f t="shared" si="13"/>
        <v>6000</v>
      </c>
    </row>
    <row r="62" spans="1:9">
      <c r="A62" s="48"/>
      <c r="B62" s="59"/>
      <c r="C62" s="59"/>
      <c r="D62" s="59"/>
      <c r="E62" s="59"/>
      <c r="F62" s="59"/>
      <c r="G62" s="59"/>
      <c r="H62" s="59"/>
      <c r="I62" s="60"/>
    </row>
    <row r="63" spans="1:9">
      <c r="A63" s="30"/>
      <c r="B63" s="30"/>
      <c r="C63" s="30"/>
      <c r="D63" s="30"/>
      <c r="E63" s="30"/>
      <c r="F63" s="30"/>
      <c r="G63" s="30"/>
      <c r="H63" s="30"/>
      <c r="I63" s="30"/>
    </row>
    <row r="64" ht="15" spans="1:9">
      <c r="A64" s="30"/>
      <c r="B64" s="30"/>
      <c r="C64" s="30"/>
      <c r="D64" s="30"/>
      <c r="E64" s="30"/>
      <c r="F64" s="30"/>
      <c r="G64" s="32" t="s">
        <v>185</v>
      </c>
      <c r="H64" s="32"/>
      <c r="I64" s="39">
        <f>SUM(I4:I63)</f>
        <v>270500</v>
      </c>
    </row>
    <row r="65" spans="1:9">
      <c r="A65" s="30"/>
      <c r="B65" s="30"/>
      <c r="C65" s="30"/>
      <c r="D65" s="30"/>
      <c r="E65" s="30"/>
      <c r="F65" s="30"/>
      <c r="G65" s="33"/>
      <c r="H65" s="33"/>
      <c r="I65" s="40"/>
    </row>
    <row r="66" ht="15" spans="1:9">
      <c r="A66" s="30"/>
      <c r="B66" s="30"/>
      <c r="C66" s="30"/>
      <c r="D66" s="30"/>
      <c r="E66" s="30"/>
      <c r="F66" s="30"/>
      <c r="G66" s="32" t="s">
        <v>186</v>
      </c>
      <c r="H66" s="32"/>
      <c r="I66" s="41">
        <f>46/57</f>
        <v>0.807017543859649</v>
      </c>
    </row>
    <row r="67" s="42" customFormat="1" spans="1:9">
      <c r="A67" s="30"/>
      <c r="B67" s="30"/>
      <c r="C67" s="30"/>
      <c r="D67" s="30"/>
      <c r="E67" s="30"/>
      <c r="F67" s="30"/>
      <c r="G67" s="30"/>
      <c r="H67" s="30"/>
      <c r="I67" s="30"/>
    </row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="42" customFormat="1"/>
    <row r="102" s="42" customFormat="1"/>
    <row r="103" s="42" customFormat="1"/>
    <row r="104" s="42" customFormat="1"/>
    <row r="105" s="42" customFormat="1"/>
    <row r="106" s="42" customFormat="1"/>
    <row r="107" spans="1:9">
      <c r="A107" s="54"/>
      <c r="B107" s="54"/>
      <c r="C107" s="54"/>
      <c r="D107" s="54"/>
      <c r="E107" s="54"/>
      <c r="F107" s="54"/>
      <c r="G107" s="54"/>
      <c r="H107" s="54"/>
      <c r="I107" s="54"/>
    </row>
    <row r="108" spans="1:9">
      <c r="A108" s="55"/>
      <c r="B108" s="55"/>
      <c r="C108" s="55"/>
      <c r="D108" s="55"/>
      <c r="E108" s="55"/>
      <c r="F108" s="55"/>
      <c r="G108" s="55"/>
      <c r="H108" s="55"/>
      <c r="I108" s="55"/>
    </row>
    <row r="109" spans="1:9">
      <c r="A109" s="55"/>
      <c r="B109" s="55"/>
      <c r="C109" s="55"/>
      <c r="D109" s="55"/>
      <c r="E109" s="55"/>
      <c r="F109" s="55"/>
      <c r="G109" s="55"/>
      <c r="H109" s="55"/>
      <c r="I109" s="55"/>
    </row>
    <row r="110" spans="1:9">
      <c r="A110" s="55"/>
      <c r="B110" s="55"/>
      <c r="C110" s="55"/>
      <c r="D110" s="55"/>
      <c r="E110" s="55"/>
      <c r="F110" s="55"/>
      <c r="G110" s="55"/>
      <c r="H110" s="55"/>
      <c r="I110" s="55"/>
    </row>
    <row r="111" spans="1:9">
      <c r="A111" s="55"/>
      <c r="B111" s="55"/>
      <c r="C111" s="55"/>
      <c r="D111" s="55"/>
      <c r="E111" s="55"/>
      <c r="F111" s="55"/>
      <c r="G111" s="55"/>
      <c r="H111" s="55"/>
      <c r="I111" s="55"/>
    </row>
    <row r="112" spans="1:9">
      <c r="A112" s="55"/>
      <c r="B112" s="55"/>
      <c r="C112" s="55"/>
      <c r="D112" s="55"/>
      <c r="E112" s="55"/>
      <c r="F112" s="55"/>
      <c r="G112" s="55"/>
      <c r="H112" s="55"/>
      <c r="I112" s="55"/>
    </row>
    <row r="113" spans="1:9">
      <c r="A113" s="55"/>
      <c r="B113" s="55"/>
      <c r="C113" s="55"/>
      <c r="D113" s="55"/>
      <c r="E113" s="55"/>
      <c r="F113" s="55"/>
      <c r="G113" s="55"/>
      <c r="H113" s="55"/>
      <c r="I113" s="55"/>
    </row>
    <row r="114" spans="1:9">
      <c r="A114" s="55"/>
      <c r="B114" s="55"/>
      <c r="C114" s="55"/>
      <c r="D114" s="55"/>
      <c r="E114" s="55"/>
      <c r="F114" s="55"/>
      <c r="G114" s="55"/>
      <c r="H114" s="55"/>
      <c r="I114" s="55"/>
    </row>
  </sheetData>
  <mergeCells count="4">
    <mergeCell ref="A1:I1"/>
    <mergeCell ref="A2:I2"/>
    <mergeCell ref="G64:H64"/>
    <mergeCell ref="G66:H66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08"/>
  <sheetViews>
    <sheetView topLeftCell="A41" workbookViewId="0">
      <selection activeCell="K14" sqref="K14"/>
    </sheetView>
  </sheetViews>
  <sheetFormatPr defaultColWidth="9" defaultRowHeight="14.25"/>
  <cols>
    <col min="1" max="1" width="10.425" style="43" customWidth="1"/>
    <col min="2" max="2" width="19.2833333333333" style="43" customWidth="1"/>
    <col min="3" max="3" width="9" style="43"/>
    <col min="4" max="4" width="10.2833333333333" style="43" customWidth="1"/>
    <col min="5" max="5" width="13.2833333333333" style="43" customWidth="1"/>
    <col min="6" max="6" width="11.2833333333333" style="43" customWidth="1"/>
    <col min="7" max="7" width="20.8583333333333" style="43" customWidth="1"/>
    <col min="8" max="8" width="11.8583333333333" style="43" customWidth="1"/>
    <col min="9" max="9" width="13.7083333333333" style="43" customWidth="1"/>
    <col min="10" max="16384" width="9" style="43"/>
  </cols>
  <sheetData>
    <row r="1" ht="22.5" spans="1:9">
      <c r="A1" s="6" t="s">
        <v>0</v>
      </c>
      <c r="B1" s="7"/>
      <c r="C1" s="7"/>
      <c r="D1" s="7"/>
      <c r="E1" s="7"/>
      <c r="F1" s="7"/>
      <c r="G1" s="7"/>
      <c r="H1" s="7"/>
      <c r="I1" s="24"/>
    </row>
    <row r="2" ht="15" spans="1:9">
      <c r="A2" s="8" t="s">
        <v>586</v>
      </c>
      <c r="B2" s="9"/>
      <c r="C2" s="9"/>
      <c r="D2" s="9"/>
      <c r="E2" s="9"/>
      <c r="F2" s="9"/>
      <c r="G2" s="9"/>
      <c r="H2" s="9"/>
      <c r="I2" s="25"/>
    </row>
    <row r="3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6" t="s">
        <v>10</v>
      </c>
    </row>
    <row r="4" spans="1:9">
      <c r="A4" s="14"/>
      <c r="B4" s="15"/>
      <c r="C4" s="15"/>
      <c r="D4" s="15"/>
      <c r="E4" s="15"/>
      <c r="F4" s="15"/>
      <c r="G4" s="15"/>
      <c r="H4" s="15"/>
      <c r="I4" s="28"/>
    </row>
    <row r="5" ht="15" spans="1:9">
      <c r="A5" s="44">
        <v>42552</v>
      </c>
      <c r="B5" s="17" t="s">
        <v>14</v>
      </c>
      <c r="C5" s="17" t="s">
        <v>12</v>
      </c>
      <c r="D5" s="17">
        <v>30</v>
      </c>
      <c r="E5" s="17">
        <v>45900</v>
      </c>
      <c r="F5" s="17">
        <v>46150</v>
      </c>
      <c r="G5" s="17" t="s">
        <v>587</v>
      </c>
      <c r="H5" s="45">
        <v>45640</v>
      </c>
      <c r="I5" s="28">
        <f>(E5-H5)*D5</f>
        <v>7800</v>
      </c>
    </row>
    <row r="6" ht="15" spans="1:9">
      <c r="A6" s="46">
        <v>42552</v>
      </c>
      <c r="B6" s="21" t="s">
        <v>11</v>
      </c>
      <c r="C6" s="21" t="s">
        <v>22</v>
      </c>
      <c r="D6" s="21">
        <v>5000</v>
      </c>
      <c r="E6" s="21">
        <v>142.75</v>
      </c>
      <c r="F6" s="21">
        <v>142.25</v>
      </c>
      <c r="G6" s="21" t="s">
        <v>588</v>
      </c>
      <c r="H6" s="47">
        <v>142.25</v>
      </c>
      <c r="I6" s="29">
        <f t="shared" ref="I6:I10" si="0">(H6-E6)*D6</f>
        <v>-2500</v>
      </c>
    </row>
    <row r="7" ht="15" spans="1:9">
      <c r="A7" s="44">
        <v>42552</v>
      </c>
      <c r="B7" s="17" t="s">
        <v>41</v>
      </c>
      <c r="C7" s="17" t="s">
        <v>22</v>
      </c>
      <c r="D7" s="17">
        <v>100</v>
      </c>
      <c r="E7" s="17">
        <v>31470</v>
      </c>
      <c r="F7" s="17">
        <v>31420</v>
      </c>
      <c r="G7" s="17" t="s">
        <v>589</v>
      </c>
      <c r="H7" s="45">
        <v>31520</v>
      </c>
      <c r="I7" s="28">
        <f t="shared" si="0"/>
        <v>5000</v>
      </c>
    </row>
    <row r="8" ht="15" spans="1:9">
      <c r="A8" s="44">
        <v>42555</v>
      </c>
      <c r="B8" s="17" t="s">
        <v>14</v>
      </c>
      <c r="C8" s="17" t="s">
        <v>22</v>
      </c>
      <c r="D8" s="17">
        <v>30</v>
      </c>
      <c r="E8" s="17">
        <v>47650</v>
      </c>
      <c r="F8" s="17">
        <v>47450</v>
      </c>
      <c r="G8" s="17" t="s">
        <v>590</v>
      </c>
      <c r="H8" s="45">
        <v>47800</v>
      </c>
      <c r="I8" s="28">
        <f t="shared" si="0"/>
        <v>4500</v>
      </c>
    </row>
    <row r="9" ht="15" spans="1:9">
      <c r="A9" s="44">
        <v>42555</v>
      </c>
      <c r="B9" s="17" t="s">
        <v>19</v>
      </c>
      <c r="C9" s="17" t="s">
        <v>22</v>
      </c>
      <c r="D9" s="17">
        <v>5000</v>
      </c>
      <c r="E9" s="17">
        <v>125.4</v>
      </c>
      <c r="F9" s="17">
        <v>124.7</v>
      </c>
      <c r="G9" s="17" t="s">
        <v>591</v>
      </c>
      <c r="H9" s="45">
        <v>125.9</v>
      </c>
      <c r="I9" s="28">
        <f t="shared" si="0"/>
        <v>2500</v>
      </c>
    </row>
    <row r="10" ht="15" spans="1:9">
      <c r="A10" s="44">
        <v>42555</v>
      </c>
      <c r="B10" s="17" t="s">
        <v>546</v>
      </c>
      <c r="C10" s="17" t="s">
        <v>22</v>
      </c>
      <c r="D10" s="17">
        <v>1250</v>
      </c>
      <c r="E10" s="17">
        <v>195.4</v>
      </c>
      <c r="F10" s="17">
        <v>192.5</v>
      </c>
      <c r="G10" s="17" t="s">
        <v>592</v>
      </c>
      <c r="H10" s="45">
        <v>198.4</v>
      </c>
      <c r="I10" s="28">
        <f t="shared" si="0"/>
        <v>3750</v>
      </c>
    </row>
    <row r="11" ht="15" spans="1:9">
      <c r="A11" s="44">
        <v>42556</v>
      </c>
      <c r="B11" s="17" t="s">
        <v>456</v>
      </c>
      <c r="C11" s="17" t="s">
        <v>12</v>
      </c>
      <c r="D11" s="17">
        <v>100</v>
      </c>
      <c r="E11" s="17">
        <v>3315</v>
      </c>
      <c r="F11" s="17">
        <v>3337</v>
      </c>
      <c r="G11" s="17" t="s">
        <v>593</v>
      </c>
      <c r="H11" s="45">
        <v>3280</v>
      </c>
      <c r="I11" s="28">
        <f t="shared" ref="I11:I15" si="1">(E11-H11)*D11</f>
        <v>3500</v>
      </c>
    </row>
    <row r="12" ht="15" spans="1:9">
      <c r="A12" s="44">
        <v>42556</v>
      </c>
      <c r="B12" s="17" t="s">
        <v>14</v>
      </c>
      <c r="C12" s="17" t="s">
        <v>12</v>
      </c>
      <c r="D12" s="17">
        <v>30</v>
      </c>
      <c r="E12" s="17">
        <v>47450</v>
      </c>
      <c r="F12" s="17">
        <v>47650</v>
      </c>
      <c r="G12" s="17" t="s">
        <v>594</v>
      </c>
      <c r="H12" s="45">
        <v>47250</v>
      </c>
      <c r="I12" s="28">
        <f t="shared" si="1"/>
        <v>6000</v>
      </c>
    </row>
    <row r="13" ht="15" spans="1:9">
      <c r="A13" s="46">
        <v>42556</v>
      </c>
      <c r="B13" s="21" t="s">
        <v>11</v>
      </c>
      <c r="C13" s="21" t="s">
        <v>12</v>
      </c>
      <c r="D13" s="21">
        <v>5000</v>
      </c>
      <c r="E13" s="21">
        <v>141.75</v>
      </c>
      <c r="F13" s="21">
        <v>142.25</v>
      </c>
      <c r="G13" s="21" t="s">
        <v>595</v>
      </c>
      <c r="H13" s="47">
        <v>142.25</v>
      </c>
      <c r="I13" s="29">
        <f t="shared" si="1"/>
        <v>-2500</v>
      </c>
    </row>
    <row r="14" ht="15" spans="1:9">
      <c r="A14" s="44">
        <v>42556</v>
      </c>
      <c r="B14" s="17" t="s">
        <v>456</v>
      </c>
      <c r="C14" s="17" t="s">
        <v>12</v>
      </c>
      <c r="D14" s="17">
        <v>100</v>
      </c>
      <c r="E14" s="17">
        <v>3238</v>
      </c>
      <c r="F14" s="17">
        <v>3263</v>
      </c>
      <c r="G14" s="17" t="s">
        <v>596</v>
      </c>
      <c r="H14" s="45">
        <v>3218</v>
      </c>
      <c r="I14" s="28">
        <f t="shared" si="1"/>
        <v>2000</v>
      </c>
    </row>
    <row r="15" ht="15" spans="1:9">
      <c r="A15" s="44">
        <v>42558</v>
      </c>
      <c r="B15" s="17" t="s">
        <v>11</v>
      </c>
      <c r="C15" s="17" t="s">
        <v>12</v>
      </c>
      <c r="D15" s="17">
        <v>5000</v>
      </c>
      <c r="E15" s="17">
        <v>142.8</v>
      </c>
      <c r="F15" s="17">
        <v>143.3</v>
      </c>
      <c r="G15" s="17" t="s">
        <v>597</v>
      </c>
      <c r="H15" s="45">
        <v>142.2</v>
      </c>
      <c r="I15" s="28">
        <f t="shared" si="1"/>
        <v>3000.00000000011</v>
      </c>
    </row>
    <row r="16" ht="15" spans="1:9">
      <c r="A16" s="44">
        <v>42558</v>
      </c>
      <c r="B16" s="17" t="s">
        <v>546</v>
      </c>
      <c r="C16" s="17" t="s">
        <v>22</v>
      </c>
      <c r="D16" s="17">
        <v>1250</v>
      </c>
      <c r="E16" s="17">
        <v>188.5</v>
      </c>
      <c r="F16" s="17">
        <v>186.5</v>
      </c>
      <c r="G16" s="17" t="s">
        <v>578</v>
      </c>
      <c r="H16" s="45">
        <v>191.5</v>
      </c>
      <c r="I16" s="52">
        <f>(H16-E16)*D16</f>
        <v>3750</v>
      </c>
    </row>
    <row r="17" ht="15" spans="1:9">
      <c r="A17" s="44">
        <v>42558</v>
      </c>
      <c r="B17" s="17" t="s">
        <v>41</v>
      </c>
      <c r="C17" s="17" t="s">
        <v>12</v>
      </c>
      <c r="D17" s="17">
        <v>100</v>
      </c>
      <c r="E17" s="17">
        <v>32145</v>
      </c>
      <c r="F17" s="17">
        <v>32195</v>
      </c>
      <c r="G17" s="17" t="s">
        <v>598</v>
      </c>
      <c r="H17" s="45">
        <v>32035</v>
      </c>
      <c r="I17" s="28">
        <f t="shared" ref="I17:I19" si="2">(E17-H17)*D17</f>
        <v>11000</v>
      </c>
    </row>
    <row r="18" ht="15" spans="1:9">
      <c r="A18" s="44">
        <v>42559</v>
      </c>
      <c r="B18" s="17" t="s">
        <v>14</v>
      </c>
      <c r="C18" s="17" t="s">
        <v>12</v>
      </c>
      <c r="D18" s="17">
        <v>30</v>
      </c>
      <c r="E18" s="17">
        <v>46820</v>
      </c>
      <c r="F18" s="17">
        <v>47020</v>
      </c>
      <c r="G18" s="17" t="s">
        <v>599</v>
      </c>
      <c r="H18" s="45">
        <v>46600</v>
      </c>
      <c r="I18" s="28">
        <f t="shared" si="2"/>
        <v>6600</v>
      </c>
    </row>
    <row r="19" ht="15" spans="1:9">
      <c r="A19" s="46">
        <v>42559</v>
      </c>
      <c r="B19" s="21" t="s">
        <v>11</v>
      </c>
      <c r="C19" s="21" t="s">
        <v>12</v>
      </c>
      <c r="D19" s="21">
        <v>5000</v>
      </c>
      <c r="E19" s="21">
        <v>141.8</v>
      </c>
      <c r="F19" s="21">
        <v>142.4</v>
      </c>
      <c r="G19" s="21" t="s">
        <v>600</v>
      </c>
      <c r="H19" s="47">
        <v>142.4</v>
      </c>
      <c r="I19" s="29">
        <f t="shared" si="2"/>
        <v>-2999.99999999997</v>
      </c>
    </row>
    <row r="20" ht="15" spans="1:9">
      <c r="A20" s="44">
        <v>42559</v>
      </c>
      <c r="B20" s="17" t="s">
        <v>456</v>
      </c>
      <c r="C20" s="17" t="s">
        <v>22</v>
      </c>
      <c r="D20" s="17">
        <v>100</v>
      </c>
      <c r="E20" s="17">
        <v>3065</v>
      </c>
      <c r="F20" s="17">
        <v>3040</v>
      </c>
      <c r="G20" s="17" t="s">
        <v>601</v>
      </c>
      <c r="H20" s="45">
        <v>3095</v>
      </c>
      <c r="I20" s="28">
        <f>(H20-E20)*D20</f>
        <v>3000</v>
      </c>
    </row>
    <row r="21" ht="15" spans="1:9">
      <c r="A21" s="44">
        <v>42562</v>
      </c>
      <c r="B21" s="17" t="s">
        <v>14</v>
      </c>
      <c r="C21" s="17" t="s">
        <v>12</v>
      </c>
      <c r="D21" s="17">
        <v>30</v>
      </c>
      <c r="E21" s="17">
        <v>48425</v>
      </c>
      <c r="F21" s="17">
        <v>48625</v>
      </c>
      <c r="G21" s="17" t="s">
        <v>602</v>
      </c>
      <c r="H21" s="45">
        <v>48125</v>
      </c>
      <c r="I21" s="28">
        <f t="shared" ref="I21:I23" si="3">(E21-H21)*D21</f>
        <v>9000</v>
      </c>
    </row>
    <row r="22" ht="15" spans="1:9">
      <c r="A22" s="44">
        <v>42562</v>
      </c>
      <c r="B22" s="17" t="s">
        <v>14</v>
      </c>
      <c r="C22" s="17" t="s">
        <v>12</v>
      </c>
      <c r="D22" s="17">
        <v>30</v>
      </c>
      <c r="E22" s="17">
        <v>48000</v>
      </c>
      <c r="F22" s="17">
        <v>48211</v>
      </c>
      <c r="G22" s="17" t="s">
        <v>603</v>
      </c>
      <c r="H22" s="45">
        <v>47850</v>
      </c>
      <c r="I22" s="28">
        <f t="shared" si="3"/>
        <v>4500</v>
      </c>
    </row>
    <row r="23" ht="15" spans="1:9">
      <c r="A23" s="44">
        <v>42563</v>
      </c>
      <c r="B23" s="17" t="s">
        <v>41</v>
      </c>
      <c r="C23" s="17" t="s">
        <v>12</v>
      </c>
      <c r="D23" s="17">
        <v>100</v>
      </c>
      <c r="E23" s="17">
        <v>31460</v>
      </c>
      <c r="F23" s="17">
        <v>31531</v>
      </c>
      <c r="G23" s="17" t="s">
        <v>604</v>
      </c>
      <c r="H23" s="45">
        <v>31370</v>
      </c>
      <c r="I23" s="28">
        <f t="shared" si="3"/>
        <v>9000</v>
      </c>
    </row>
    <row r="24" ht="15" spans="1:9">
      <c r="A24" s="44">
        <v>42563</v>
      </c>
      <c r="B24" s="17" t="s">
        <v>456</v>
      </c>
      <c r="C24" s="17" t="s">
        <v>22</v>
      </c>
      <c r="D24" s="17">
        <v>100</v>
      </c>
      <c r="E24" s="17">
        <v>3061</v>
      </c>
      <c r="F24" s="17">
        <v>3031</v>
      </c>
      <c r="G24" s="17" t="s">
        <v>605</v>
      </c>
      <c r="H24" s="45">
        <v>3091</v>
      </c>
      <c r="I24" s="28">
        <f t="shared" ref="I24:I27" si="4">(H24-E24)*D24</f>
        <v>3000</v>
      </c>
    </row>
    <row r="25" ht="15" spans="1:9">
      <c r="A25" s="46">
        <v>42563</v>
      </c>
      <c r="B25" s="21" t="s">
        <v>11</v>
      </c>
      <c r="C25" s="21" t="s">
        <v>12</v>
      </c>
      <c r="D25" s="21">
        <v>5000</v>
      </c>
      <c r="E25" s="21">
        <v>143.75</v>
      </c>
      <c r="F25" s="21">
        <v>144.25</v>
      </c>
      <c r="G25" s="21" t="s">
        <v>606</v>
      </c>
      <c r="H25" s="47">
        <v>144.25</v>
      </c>
      <c r="I25" s="29">
        <f t="shared" ref="I25:I31" si="5">(E25-H25)*D25</f>
        <v>-2500</v>
      </c>
    </row>
    <row r="26" ht="15" spans="1:9">
      <c r="A26" s="44">
        <v>42563</v>
      </c>
      <c r="B26" s="17" t="s">
        <v>19</v>
      </c>
      <c r="C26" s="17" t="s">
        <v>12</v>
      </c>
      <c r="D26" s="17">
        <v>5000</v>
      </c>
      <c r="E26" s="17">
        <v>123.7</v>
      </c>
      <c r="F26" s="17">
        <v>124.2</v>
      </c>
      <c r="G26" s="17" t="s">
        <v>607</v>
      </c>
      <c r="H26" s="45">
        <v>123.05</v>
      </c>
      <c r="I26" s="28">
        <f t="shared" si="5"/>
        <v>3250.00000000003</v>
      </c>
    </row>
    <row r="27" ht="15" spans="1:9">
      <c r="A27" s="44">
        <v>42564</v>
      </c>
      <c r="B27" s="17" t="s">
        <v>41</v>
      </c>
      <c r="C27" s="17" t="s">
        <v>22</v>
      </c>
      <c r="D27" s="17">
        <v>100</v>
      </c>
      <c r="E27" s="17">
        <v>31215</v>
      </c>
      <c r="F27" s="17">
        <v>31165</v>
      </c>
      <c r="G27" s="17" t="s">
        <v>608</v>
      </c>
      <c r="H27" s="45">
        <v>31265</v>
      </c>
      <c r="I27" s="28">
        <f t="shared" si="4"/>
        <v>5000</v>
      </c>
    </row>
    <row r="28" ht="15" spans="1:9">
      <c r="A28" s="44">
        <v>42564</v>
      </c>
      <c r="B28" s="17" t="s">
        <v>19</v>
      </c>
      <c r="C28" s="17" t="s">
        <v>12</v>
      </c>
      <c r="D28" s="17">
        <v>5000</v>
      </c>
      <c r="E28" s="17">
        <v>125.35</v>
      </c>
      <c r="F28" s="17">
        <v>125.85</v>
      </c>
      <c r="G28" s="17" t="s">
        <v>609</v>
      </c>
      <c r="H28" s="45">
        <v>124.7</v>
      </c>
      <c r="I28" s="28">
        <f t="shared" si="5"/>
        <v>3249.99999999996</v>
      </c>
    </row>
    <row r="29" ht="15" spans="1:9">
      <c r="A29" s="44">
        <v>42565</v>
      </c>
      <c r="B29" s="17" t="s">
        <v>41</v>
      </c>
      <c r="C29" s="17" t="s">
        <v>12</v>
      </c>
      <c r="D29" s="17">
        <v>100</v>
      </c>
      <c r="E29" s="17">
        <v>30890</v>
      </c>
      <c r="F29" s="17">
        <v>30978</v>
      </c>
      <c r="G29" s="17" t="s">
        <v>610</v>
      </c>
      <c r="H29" s="45">
        <v>30745</v>
      </c>
      <c r="I29" s="28">
        <f t="shared" si="5"/>
        <v>14500</v>
      </c>
    </row>
    <row r="30" ht="15" spans="1:9">
      <c r="A30" s="46">
        <v>42565</v>
      </c>
      <c r="B30" s="21" t="s">
        <v>19</v>
      </c>
      <c r="C30" s="21" t="s">
        <v>12</v>
      </c>
      <c r="D30" s="21">
        <v>5000</v>
      </c>
      <c r="E30" s="21">
        <v>125.05</v>
      </c>
      <c r="F30" s="21">
        <v>125.5</v>
      </c>
      <c r="G30" s="21" t="s">
        <v>611</v>
      </c>
      <c r="H30" s="47">
        <v>125.5</v>
      </c>
      <c r="I30" s="29">
        <f t="shared" si="5"/>
        <v>-2250.00000000001</v>
      </c>
    </row>
    <row r="31" ht="15" spans="1:9">
      <c r="A31" s="44">
        <v>42566</v>
      </c>
      <c r="B31" s="17" t="s">
        <v>456</v>
      </c>
      <c r="C31" s="17" t="s">
        <v>12</v>
      </c>
      <c r="D31" s="17">
        <v>100</v>
      </c>
      <c r="E31" s="17">
        <v>3040</v>
      </c>
      <c r="F31" s="17">
        <v>3080</v>
      </c>
      <c r="G31" s="17" t="s">
        <v>612</v>
      </c>
      <c r="H31" s="45">
        <v>3000</v>
      </c>
      <c r="I31" s="28">
        <f t="shared" si="5"/>
        <v>4000</v>
      </c>
    </row>
    <row r="32" ht="15" spans="1:9">
      <c r="A32" s="44">
        <v>42566</v>
      </c>
      <c r="B32" s="17" t="s">
        <v>19</v>
      </c>
      <c r="C32" s="17" t="s">
        <v>22</v>
      </c>
      <c r="D32" s="17">
        <v>5000</v>
      </c>
      <c r="E32" s="17">
        <v>127.35</v>
      </c>
      <c r="F32" s="17">
        <v>126.75</v>
      </c>
      <c r="G32" s="17" t="s">
        <v>613</v>
      </c>
      <c r="H32" s="45">
        <v>128</v>
      </c>
      <c r="I32" s="28">
        <f>(H32-E32)*D32</f>
        <v>3250.00000000003</v>
      </c>
    </row>
    <row r="33" ht="15" spans="1:9">
      <c r="A33" s="44">
        <v>42566</v>
      </c>
      <c r="B33" s="17" t="s">
        <v>41</v>
      </c>
      <c r="C33" s="17" t="s">
        <v>22</v>
      </c>
      <c r="D33" s="17">
        <v>100</v>
      </c>
      <c r="E33" s="17">
        <v>31030</v>
      </c>
      <c r="F33" s="17">
        <v>30955</v>
      </c>
      <c r="G33" s="17" t="s">
        <v>614</v>
      </c>
      <c r="H33" s="45">
        <v>31091</v>
      </c>
      <c r="I33" s="28">
        <f>(H33-E33)*D33</f>
        <v>6100</v>
      </c>
    </row>
    <row r="34" ht="15" spans="1:9">
      <c r="A34" s="48">
        <v>42569</v>
      </c>
      <c r="B34" s="17" t="s">
        <v>14</v>
      </c>
      <c r="C34" s="17" t="s">
        <v>12</v>
      </c>
      <c r="D34" s="17">
        <v>30</v>
      </c>
      <c r="E34" s="17">
        <v>47000</v>
      </c>
      <c r="F34" s="17">
        <v>47200</v>
      </c>
      <c r="G34" s="17" t="s">
        <v>615</v>
      </c>
      <c r="H34" s="45">
        <v>46790</v>
      </c>
      <c r="I34" s="28">
        <f t="shared" ref="I34:I37" si="6">(E34-H34)*D34</f>
        <v>6300</v>
      </c>
    </row>
    <row r="35" ht="15" spans="1:9">
      <c r="A35" s="48">
        <v>42569</v>
      </c>
      <c r="B35" s="17" t="s">
        <v>546</v>
      </c>
      <c r="C35" s="17" t="s">
        <v>12</v>
      </c>
      <c r="D35" s="17">
        <v>1250</v>
      </c>
      <c r="E35" s="17">
        <v>187</v>
      </c>
      <c r="F35" s="17">
        <v>189</v>
      </c>
      <c r="G35" s="17" t="s">
        <v>616</v>
      </c>
      <c r="H35" s="45">
        <v>184.8</v>
      </c>
      <c r="I35" s="28">
        <f t="shared" si="6"/>
        <v>2749.99999999999</v>
      </c>
    </row>
    <row r="36" ht="15" spans="1:9">
      <c r="A36" s="49">
        <v>42569</v>
      </c>
      <c r="B36" s="21" t="s">
        <v>59</v>
      </c>
      <c r="C36" s="21" t="s">
        <v>12</v>
      </c>
      <c r="D36" s="21">
        <v>1000</v>
      </c>
      <c r="E36" s="21">
        <v>330.8</v>
      </c>
      <c r="F36" s="21">
        <v>332.8</v>
      </c>
      <c r="G36" s="21" t="s">
        <v>617</v>
      </c>
      <c r="H36" s="47">
        <v>332.8</v>
      </c>
      <c r="I36" s="29">
        <f t="shared" si="6"/>
        <v>-2000</v>
      </c>
    </row>
    <row r="37" ht="15" spans="1:9">
      <c r="A37" s="48">
        <v>42570</v>
      </c>
      <c r="B37" s="17" t="s">
        <v>546</v>
      </c>
      <c r="C37" s="17" t="s">
        <v>12</v>
      </c>
      <c r="D37" s="17">
        <v>1250</v>
      </c>
      <c r="E37" s="17">
        <v>186.3</v>
      </c>
      <c r="F37" s="17">
        <v>189</v>
      </c>
      <c r="G37" s="17" t="s">
        <v>618</v>
      </c>
      <c r="H37" s="45">
        <v>183.3</v>
      </c>
      <c r="I37" s="28">
        <f t="shared" si="6"/>
        <v>3750</v>
      </c>
    </row>
    <row r="38" ht="15" spans="1:9">
      <c r="A38" s="48">
        <v>42570</v>
      </c>
      <c r="B38" s="17" t="s">
        <v>456</v>
      </c>
      <c r="C38" s="17" t="s">
        <v>22</v>
      </c>
      <c r="D38" s="17">
        <v>100</v>
      </c>
      <c r="E38" s="17">
        <v>3091</v>
      </c>
      <c r="F38" s="17">
        <v>3061</v>
      </c>
      <c r="G38" s="17" t="s">
        <v>619</v>
      </c>
      <c r="H38" s="45">
        <v>3131</v>
      </c>
      <c r="I38" s="28">
        <f>(H38-E38)*D38</f>
        <v>4000</v>
      </c>
    </row>
    <row r="39" ht="15" spans="1:9">
      <c r="A39" s="48">
        <v>42572</v>
      </c>
      <c r="B39" s="17" t="s">
        <v>41</v>
      </c>
      <c r="C39" s="17" t="s">
        <v>12</v>
      </c>
      <c r="D39" s="17">
        <v>100</v>
      </c>
      <c r="E39" s="17">
        <v>30818</v>
      </c>
      <c r="F39" s="17">
        <v>30878</v>
      </c>
      <c r="G39" s="17" t="s">
        <v>620</v>
      </c>
      <c r="H39" s="45">
        <v>30768</v>
      </c>
      <c r="I39" s="28">
        <f t="shared" ref="I39:I44" si="7">(E39-H39)*D39</f>
        <v>5000</v>
      </c>
    </row>
    <row r="40" ht="15" spans="1:9">
      <c r="A40" s="48">
        <v>42572</v>
      </c>
      <c r="B40" s="17" t="s">
        <v>76</v>
      </c>
      <c r="C40" s="17" t="s">
        <v>12</v>
      </c>
      <c r="D40" s="17">
        <v>5000</v>
      </c>
      <c r="E40" s="17">
        <v>107.8</v>
      </c>
      <c r="F40" s="17">
        <v>108.3</v>
      </c>
      <c r="G40" s="17" t="s">
        <v>621</v>
      </c>
      <c r="H40" s="45">
        <v>107.2</v>
      </c>
      <c r="I40" s="28">
        <f t="shared" si="7"/>
        <v>2999.99999999997</v>
      </c>
    </row>
    <row r="41" ht="15" spans="1:9">
      <c r="A41" s="48">
        <v>42573</v>
      </c>
      <c r="B41" s="17" t="s">
        <v>76</v>
      </c>
      <c r="C41" s="17" t="s">
        <v>12</v>
      </c>
      <c r="D41" s="17">
        <v>5000</v>
      </c>
      <c r="E41" s="17">
        <v>107.85</v>
      </c>
      <c r="F41" s="17">
        <v>108.35</v>
      </c>
      <c r="G41" s="17" t="s">
        <v>622</v>
      </c>
      <c r="H41" s="45">
        <v>107.35</v>
      </c>
      <c r="I41" s="28">
        <f t="shared" si="7"/>
        <v>2500</v>
      </c>
    </row>
    <row r="42" ht="15" spans="1:9">
      <c r="A42" s="49">
        <v>42573</v>
      </c>
      <c r="B42" s="21" t="s">
        <v>76</v>
      </c>
      <c r="C42" s="21" t="s">
        <v>12</v>
      </c>
      <c r="D42" s="21">
        <v>5000</v>
      </c>
      <c r="E42" s="21">
        <v>107.25</v>
      </c>
      <c r="F42" s="21">
        <v>107.3</v>
      </c>
      <c r="G42" s="21" t="s">
        <v>623</v>
      </c>
      <c r="H42" s="47">
        <v>107.3</v>
      </c>
      <c r="I42" s="29">
        <f t="shared" si="7"/>
        <v>-249.999999999986</v>
      </c>
    </row>
    <row r="43" ht="15" spans="1:9">
      <c r="A43" s="48">
        <v>42573</v>
      </c>
      <c r="B43" s="17" t="s">
        <v>456</v>
      </c>
      <c r="C43" s="17" t="s">
        <v>12</v>
      </c>
      <c r="D43" s="17">
        <v>100</v>
      </c>
      <c r="E43" s="17">
        <v>3024</v>
      </c>
      <c r="F43" s="17">
        <v>3036</v>
      </c>
      <c r="G43" s="17" t="s">
        <v>624</v>
      </c>
      <c r="H43" s="45">
        <v>2994</v>
      </c>
      <c r="I43" s="28">
        <f t="shared" si="7"/>
        <v>3000</v>
      </c>
    </row>
    <row r="44" ht="15" spans="1:9">
      <c r="A44" s="48">
        <v>42573</v>
      </c>
      <c r="B44" s="17" t="s">
        <v>41</v>
      </c>
      <c r="C44" s="17" t="s">
        <v>12</v>
      </c>
      <c r="D44" s="17">
        <v>100</v>
      </c>
      <c r="E44" s="17">
        <v>30895</v>
      </c>
      <c r="F44" s="17">
        <v>30942</v>
      </c>
      <c r="G44" s="17" t="s">
        <v>625</v>
      </c>
      <c r="H44" s="45">
        <v>30830</v>
      </c>
      <c r="I44" s="28">
        <f t="shared" si="7"/>
        <v>6500</v>
      </c>
    </row>
    <row r="45" ht="15" spans="1:9">
      <c r="A45" s="49">
        <v>42576</v>
      </c>
      <c r="B45" s="21" t="s">
        <v>41</v>
      </c>
      <c r="C45" s="21" t="s">
        <v>22</v>
      </c>
      <c r="D45" s="21">
        <v>100</v>
      </c>
      <c r="E45" s="21">
        <v>30740</v>
      </c>
      <c r="F45" s="21">
        <v>30710</v>
      </c>
      <c r="G45" s="21" t="s">
        <v>626</v>
      </c>
      <c r="H45" s="47">
        <v>30710</v>
      </c>
      <c r="I45" s="29">
        <f t="shared" ref="I45:I50" si="8">(H45-E45)*D45</f>
        <v>-3000</v>
      </c>
    </row>
    <row r="46" ht="15" spans="1:9">
      <c r="A46" s="48">
        <v>42576</v>
      </c>
      <c r="B46" s="17" t="s">
        <v>456</v>
      </c>
      <c r="C46" s="17" t="s">
        <v>12</v>
      </c>
      <c r="D46" s="17">
        <v>100</v>
      </c>
      <c r="E46" s="17">
        <v>2960</v>
      </c>
      <c r="F46" s="17">
        <v>2990</v>
      </c>
      <c r="G46" s="17" t="s">
        <v>627</v>
      </c>
      <c r="H46" s="45">
        <v>2930</v>
      </c>
      <c r="I46" s="28">
        <f t="shared" ref="I46:I48" si="9">(E46-H46)*D46</f>
        <v>3000</v>
      </c>
    </row>
    <row r="47" ht="15" spans="1:9">
      <c r="A47" s="48">
        <v>42576</v>
      </c>
      <c r="B47" s="17" t="s">
        <v>19</v>
      </c>
      <c r="C47" s="17" t="s">
        <v>12</v>
      </c>
      <c r="D47" s="17">
        <v>5000</v>
      </c>
      <c r="E47" s="17">
        <v>124.45</v>
      </c>
      <c r="F47" s="17">
        <v>125.05</v>
      </c>
      <c r="G47" s="17" t="s">
        <v>628</v>
      </c>
      <c r="H47" s="45">
        <v>123.85</v>
      </c>
      <c r="I47" s="28">
        <f t="shared" si="9"/>
        <v>3000.00000000004</v>
      </c>
    </row>
    <row r="48" ht="15" spans="1:9">
      <c r="A48" s="48">
        <v>42577</v>
      </c>
      <c r="B48" s="17" t="s">
        <v>456</v>
      </c>
      <c r="C48" s="17" t="s">
        <v>12</v>
      </c>
      <c r="D48" s="17">
        <v>100</v>
      </c>
      <c r="E48" s="17">
        <v>2908</v>
      </c>
      <c r="F48" s="17">
        <v>2928</v>
      </c>
      <c r="G48" s="17" t="s">
        <v>629</v>
      </c>
      <c r="H48" s="45">
        <v>2888</v>
      </c>
      <c r="I48" s="28">
        <f t="shared" si="9"/>
        <v>2000</v>
      </c>
    </row>
    <row r="49" ht="15" spans="1:9">
      <c r="A49" s="48">
        <v>42577</v>
      </c>
      <c r="B49" s="17" t="s">
        <v>11</v>
      </c>
      <c r="C49" s="17" t="s">
        <v>22</v>
      </c>
      <c r="D49" s="17">
        <v>5000</v>
      </c>
      <c r="E49" s="17">
        <v>149.25</v>
      </c>
      <c r="F49" s="17">
        <v>148.55</v>
      </c>
      <c r="G49" s="17" t="s">
        <v>630</v>
      </c>
      <c r="H49" s="45">
        <v>150.1</v>
      </c>
      <c r="I49" s="28">
        <f t="shared" si="8"/>
        <v>4249.99999999997</v>
      </c>
    </row>
    <row r="50" ht="15" spans="1:9">
      <c r="A50" s="48">
        <v>42577</v>
      </c>
      <c r="B50" s="17" t="s">
        <v>14</v>
      </c>
      <c r="C50" s="17" t="s">
        <v>22</v>
      </c>
      <c r="D50" s="17">
        <v>30</v>
      </c>
      <c r="E50" s="17">
        <v>46370</v>
      </c>
      <c r="F50" s="17">
        <v>46170</v>
      </c>
      <c r="G50" s="17" t="s">
        <v>631</v>
      </c>
      <c r="H50" s="45">
        <v>46610</v>
      </c>
      <c r="I50" s="28">
        <f t="shared" si="8"/>
        <v>7200</v>
      </c>
    </row>
    <row r="51" ht="15" spans="1:9">
      <c r="A51" s="48">
        <v>42578</v>
      </c>
      <c r="B51" s="17" t="s">
        <v>19</v>
      </c>
      <c r="C51" s="17" t="s">
        <v>12</v>
      </c>
      <c r="D51" s="17">
        <v>5000</v>
      </c>
      <c r="E51" s="17">
        <v>121.5</v>
      </c>
      <c r="F51" s="17">
        <v>122.05</v>
      </c>
      <c r="G51" s="17" t="s">
        <v>632</v>
      </c>
      <c r="H51" s="45">
        <v>120.9</v>
      </c>
      <c r="I51" s="28">
        <f t="shared" ref="I51:I55" si="10">(E51-H51)*D51</f>
        <v>2999.99999999997</v>
      </c>
    </row>
    <row r="52" ht="15" spans="1:9">
      <c r="A52" s="48">
        <v>42578</v>
      </c>
      <c r="B52" s="17" t="s">
        <v>14</v>
      </c>
      <c r="C52" s="17" t="s">
        <v>22</v>
      </c>
      <c r="D52" s="17">
        <v>30</v>
      </c>
      <c r="E52" s="17">
        <v>46750</v>
      </c>
      <c r="F52" s="17">
        <v>46550</v>
      </c>
      <c r="G52" s="17" t="s">
        <v>633</v>
      </c>
      <c r="H52" s="45">
        <v>47150</v>
      </c>
      <c r="I52" s="28">
        <f>(H52-E52)*D52</f>
        <v>12000</v>
      </c>
    </row>
    <row r="53" ht="15" spans="1:9">
      <c r="A53" s="49">
        <v>42578</v>
      </c>
      <c r="B53" s="21" t="s">
        <v>14</v>
      </c>
      <c r="C53" s="21" t="s">
        <v>12</v>
      </c>
      <c r="D53" s="21">
        <v>30</v>
      </c>
      <c r="E53" s="21">
        <v>46250</v>
      </c>
      <c r="F53" s="21">
        <v>46350</v>
      </c>
      <c r="G53" s="21" t="s">
        <v>634</v>
      </c>
      <c r="H53" s="47">
        <v>46350</v>
      </c>
      <c r="I53" s="29">
        <f t="shared" si="10"/>
        <v>-3000</v>
      </c>
    </row>
    <row r="54" ht="15" spans="1:9">
      <c r="A54" s="48">
        <v>42579</v>
      </c>
      <c r="B54" s="17" t="s">
        <v>456</v>
      </c>
      <c r="C54" s="17" t="s">
        <v>12</v>
      </c>
      <c r="D54" s="17">
        <v>100</v>
      </c>
      <c r="E54" s="17">
        <v>2833</v>
      </c>
      <c r="F54" s="17">
        <v>2859</v>
      </c>
      <c r="G54" s="17" t="s">
        <v>635</v>
      </c>
      <c r="H54" s="45">
        <v>2803</v>
      </c>
      <c r="I54" s="28">
        <f t="shared" si="10"/>
        <v>3000</v>
      </c>
    </row>
    <row r="55" ht="15" spans="1:9">
      <c r="A55" s="48">
        <v>42579</v>
      </c>
      <c r="B55" s="17" t="s">
        <v>19</v>
      </c>
      <c r="C55" s="17" t="s">
        <v>12</v>
      </c>
      <c r="D55" s="17">
        <v>5000</v>
      </c>
      <c r="E55" s="17">
        <v>120.5</v>
      </c>
      <c r="F55" s="17">
        <v>121.05</v>
      </c>
      <c r="G55" s="17" t="s">
        <v>636</v>
      </c>
      <c r="H55" s="50">
        <v>119.9</v>
      </c>
      <c r="I55" s="53">
        <f t="shared" si="10"/>
        <v>2999.99999999997</v>
      </c>
    </row>
    <row r="56" ht="15" spans="1:9">
      <c r="A56" s="48">
        <v>42579</v>
      </c>
      <c r="B56" s="17" t="s">
        <v>14</v>
      </c>
      <c r="C56" s="17" t="s">
        <v>22</v>
      </c>
      <c r="D56" s="17">
        <v>30</v>
      </c>
      <c r="E56" s="17">
        <v>47750</v>
      </c>
      <c r="F56" s="17">
        <v>47550</v>
      </c>
      <c r="G56" s="51" t="s">
        <v>637</v>
      </c>
      <c r="H56" s="45">
        <v>47900</v>
      </c>
      <c r="I56" s="28">
        <f>(H56-E56)*D56</f>
        <v>4500</v>
      </c>
    </row>
    <row r="57" spans="1:9">
      <c r="A57" s="30"/>
      <c r="B57" s="30"/>
      <c r="C57" s="30"/>
      <c r="D57" s="30"/>
      <c r="E57" s="30"/>
      <c r="F57" s="30"/>
      <c r="G57" s="30"/>
      <c r="H57" s="30"/>
      <c r="I57" s="30"/>
    </row>
    <row r="58" ht="15" spans="1:9">
      <c r="A58" s="30"/>
      <c r="B58" s="30"/>
      <c r="C58" s="30"/>
      <c r="D58" s="30"/>
      <c r="E58" s="30"/>
      <c r="F58" s="30"/>
      <c r="G58" s="32" t="s">
        <v>185</v>
      </c>
      <c r="H58" s="32"/>
      <c r="I58" s="39">
        <f>SUM(I4:I57)</f>
        <v>188000</v>
      </c>
    </row>
    <row r="59" spans="1:9">
      <c r="A59" s="30"/>
      <c r="B59" s="30"/>
      <c r="C59" s="30"/>
      <c r="D59" s="30"/>
      <c r="E59" s="30"/>
      <c r="F59" s="30"/>
      <c r="G59" s="33"/>
      <c r="H59" s="33"/>
      <c r="I59" s="40"/>
    </row>
    <row r="60" ht="15" spans="1:9">
      <c r="A60" s="30"/>
      <c r="B60" s="30"/>
      <c r="C60" s="30"/>
      <c r="D60" s="30"/>
      <c r="E60" s="30"/>
      <c r="F60" s="30"/>
      <c r="G60" s="32" t="s">
        <v>186</v>
      </c>
      <c r="H60" s="32"/>
      <c r="I60" s="41">
        <f>43/52</f>
        <v>0.826923076923077</v>
      </c>
    </row>
    <row r="61" s="42" customFormat="1" spans="1:9">
      <c r="A61" s="30"/>
      <c r="B61" s="30"/>
      <c r="C61" s="30"/>
      <c r="D61" s="30"/>
      <c r="E61" s="30"/>
      <c r="F61" s="30"/>
      <c r="G61" s="30"/>
      <c r="H61" s="30"/>
      <c r="I61" s="30"/>
    </row>
    <row r="62" s="42" customFormat="1"/>
    <row r="63" s="42" customFormat="1"/>
    <row r="64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  <row r="71" s="42" customFormat="1"/>
    <row r="72" s="42" customFormat="1"/>
    <row r="73" s="42" customFormat="1"/>
    <row r="74" s="42" customFormat="1"/>
    <row r="75" s="42" customFormat="1"/>
    <row r="76" s="42" customFormat="1"/>
    <row r="77" s="42" customFormat="1"/>
    <row r="78" s="42" customFormat="1"/>
    <row r="79" s="42" customFormat="1"/>
    <row r="80" s="42" customFormat="1"/>
    <row r="81" s="42" customFormat="1"/>
    <row r="82" s="42" customFormat="1"/>
    <row r="83" s="42" customFormat="1"/>
    <row r="84" s="42" customFormat="1"/>
    <row r="85" s="42" customFormat="1"/>
    <row r="86" s="42" customFormat="1"/>
    <row r="87" s="42" customFormat="1"/>
    <row r="88" s="42" customFormat="1"/>
    <row r="89" s="42" customFormat="1"/>
    <row r="90" s="42" customFormat="1"/>
    <row r="91" s="42" customFormat="1"/>
    <row r="92" s="42" customFormat="1"/>
    <row r="93" s="42" customFormat="1"/>
    <row r="94" s="42" customFormat="1"/>
    <row r="95" s="42" customFormat="1"/>
    <row r="96" s="42" customFormat="1"/>
    <row r="97" s="42" customFormat="1"/>
    <row r="98" s="42" customFormat="1"/>
    <row r="99" s="42" customFormat="1"/>
    <row r="100" s="42" customFormat="1"/>
    <row r="101" spans="1:9">
      <c r="A101" s="54"/>
      <c r="B101" s="54"/>
      <c r="C101" s="54"/>
      <c r="D101" s="54"/>
      <c r="E101" s="54"/>
      <c r="F101" s="54"/>
      <c r="G101" s="54"/>
      <c r="H101" s="54"/>
      <c r="I101" s="54"/>
    </row>
    <row r="102" spans="1:9">
      <c r="A102" s="55"/>
      <c r="B102" s="55"/>
      <c r="C102" s="55"/>
      <c r="D102" s="55"/>
      <c r="E102" s="55"/>
      <c r="F102" s="55"/>
      <c r="G102" s="55"/>
      <c r="H102" s="55"/>
      <c r="I102" s="55"/>
    </row>
    <row r="103" spans="1:9">
      <c r="A103" s="55"/>
      <c r="B103" s="55"/>
      <c r="C103" s="55"/>
      <c r="D103" s="55"/>
      <c r="E103" s="55"/>
      <c r="F103" s="55"/>
      <c r="G103" s="55"/>
      <c r="H103" s="55"/>
      <c r="I103" s="55"/>
    </row>
    <row r="104" spans="1:9">
      <c r="A104" s="55"/>
      <c r="B104" s="55"/>
      <c r="C104" s="55"/>
      <c r="D104" s="55"/>
      <c r="E104" s="55"/>
      <c r="F104" s="55"/>
      <c r="G104" s="55"/>
      <c r="H104" s="55"/>
      <c r="I104" s="55"/>
    </row>
    <row r="105" spans="1:9">
      <c r="A105" s="55"/>
      <c r="B105" s="55"/>
      <c r="C105" s="55"/>
      <c r="D105" s="55"/>
      <c r="E105" s="55"/>
      <c r="F105" s="55"/>
      <c r="G105" s="55"/>
      <c r="H105" s="55"/>
      <c r="I105" s="55"/>
    </row>
    <row r="106" spans="1:9">
      <c r="A106" s="55"/>
      <c r="B106" s="55"/>
      <c r="C106" s="55"/>
      <c r="D106" s="55"/>
      <c r="E106" s="55"/>
      <c r="F106" s="55"/>
      <c r="G106" s="55"/>
      <c r="H106" s="55"/>
      <c r="I106" s="55"/>
    </row>
    <row r="107" spans="1:9">
      <c r="A107" s="55"/>
      <c r="B107" s="55"/>
      <c r="C107" s="55"/>
      <c r="D107" s="55"/>
      <c r="E107" s="55"/>
      <c r="F107" s="55"/>
      <c r="G107" s="55"/>
      <c r="H107" s="55"/>
      <c r="I107" s="55"/>
    </row>
    <row r="108" spans="1:9">
      <c r="A108" s="55"/>
      <c r="B108" s="55"/>
      <c r="C108" s="55"/>
      <c r="D108" s="55"/>
      <c r="E108" s="55"/>
      <c r="F108" s="55"/>
      <c r="G108" s="55"/>
      <c r="H108" s="55"/>
      <c r="I108" s="55"/>
    </row>
  </sheetData>
  <mergeCells count="4">
    <mergeCell ref="A1:I1"/>
    <mergeCell ref="A2:I2"/>
    <mergeCell ref="G58:H58"/>
    <mergeCell ref="G60:H60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1"/>
  <sheetViews>
    <sheetView topLeftCell="A61" workbookViewId="0">
      <selection activeCell="L8" sqref="L8:L9"/>
    </sheetView>
  </sheetViews>
  <sheetFormatPr defaultColWidth="9" defaultRowHeight="14.25"/>
  <cols>
    <col min="1" max="1" width="10.425" customWidth="1"/>
    <col min="2" max="2" width="19.2833333333333" customWidth="1"/>
    <col min="4" max="4" width="10.2833333333333" style="5" customWidth="1"/>
    <col min="5" max="5" width="13.2833333333333" customWidth="1"/>
    <col min="6" max="6" width="11.2833333333333" customWidth="1"/>
    <col min="7" max="7" width="20.8583333333333" customWidth="1"/>
    <col min="8" max="8" width="11.8583333333333" customWidth="1"/>
    <col min="9" max="9" width="14.425" customWidth="1"/>
  </cols>
  <sheetData>
    <row r="1" ht="22.5" spans="1:9">
      <c r="A1" s="6" t="s">
        <v>0</v>
      </c>
      <c r="B1" s="7"/>
      <c r="C1" s="7"/>
      <c r="D1" s="7"/>
      <c r="E1" s="7"/>
      <c r="F1" s="7"/>
      <c r="G1" s="7"/>
      <c r="H1" s="7"/>
      <c r="I1" s="24"/>
    </row>
    <row r="2" ht="15" spans="1:9">
      <c r="A2" s="8" t="s">
        <v>638</v>
      </c>
      <c r="B2" s="9"/>
      <c r="C2" s="9"/>
      <c r="D2" s="9"/>
      <c r="E2" s="9"/>
      <c r="F2" s="9"/>
      <c r="G2" s="9"/>
      <c r="H2" s="9"/>
      <c r="I2" s="25"/>
    </row>
    <row r="3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6" t="s">
        <v>10</v>
      </c>
    </row>
    <row r="4" spans="1:9">
      <c r="A4" s="12"/>
      <c r="B4" s="13"/>
      <c r="C4" s="13"/>
      <c r="D4" s="13"/>
      <c r="E4" s="13"/>
      <c r="F4" s="13"/>
      <c r="G4" s="13"/>
      <c r="H4" s="13"/>
      <c r="I4" s="27"/>
    </row>
    <row r="5" spans="1:9">
      <c r="A5" s="14">
        <v>42522</v>
      </c>
      <c r="B5" s="15" t="s">
        <v>41</v>
      </c>
      <c r="C5" s="15" t="s">
        <v>22</v>
      </c>
      <c r="D5" s="15">
        <v>100</v>
      </c>
      <c r="E5" s="15">
        <v>29901</v>
      </c>
      <c r="F5" s="15">
        <v>29850</v>
      </c>
      <c r="G5" s="15" t="s">
        <v>639</v>
      </c>
      <c r="H5" s="15">
        <v>30011</v>
      </c>
      <c r="I5" s="28">
        <f t="shared" ref="I5:I7" si="0">(H5-E5)*D5</f>
        <v>11000</v>
      </c>
    </row>
    <row r="6" spans="1:9">
      <c r="A6" s="14">
        <v>42522</v>
      </c>
      <c r="B6" s="15" t="s">
        <v>14</v>
      </c>
      <c r="C6" s="15" t="s">
        <v>22</v>
      </c>
      <c r="D6" s="15">
        <v>30</v>
      </c>
      <c r="E6" s="15">
        <v>38550</v>
      </c>
      <c r="F6" s="15">
        <v>38399</v>
      </c>
      <c r="G6" s="15" t="s">
        <v>640</v>
      </c>
      <c r="H6" s="15">
        <v>38700</v>
      </c>
      <c r="I6" s="28">
        <f t="shared" si="0"/>
        <v>4500</v>
      </c>
    </row>
    <row r="7" spans="1:9">
      <c r="A7" s="14">
        <v>42522</v>
      </c>
      <c r="B7" s="15" t="s">
        <v>11</v>
      </c>
      <c r="C7" s="15" t="s">
        <v>22</v>
      </c>
      <c r="D7" s="15">
        <v>5000</v>
      </c>
      <c r="E7" s="15">
        <v>128.7</v>
      </c>
      <c r="F7" s="15">
        <v>128.2</v>
      </c>
      <c r="G7" s="15" t="s">
        <v>641</v>
      </c>
      <c r="H7" s="15">
        <v>129.8</v>
      </c>
      <c r="I7" s="28">
        <f t="shared" si="0"/>
        <v>5500.00000000011</v>
      </c>
    </row>
    <row r="8" spans="1:9">
      <c r="A8" s="14">
        <v>42522</v>
      </c>
      <c r="B8" s="15" t="s">
        <v>456</v>
      </c>
      <c r="C8" s="15" t="s">
        <v>12</v>
      </c>
      <c r="D8" s="15">
        <v>100</v>
      </c>
      <c r="E8" s="15">
        <v>3270</v>
      </c>
      <c r="F8" s="15">
        <v>3291</v>
      </c>
      <c r="G8" s="15" t="s">
        <v>642</v>
      </c>
      <c r="H8" s="15">
        <v>3235</v>
      </c>
      <c r="I8" s="28">
        <f>(E8-H8)*D8</f>
        <v>3500</v>
      </c>
    </row>
    <row r="9" spans="1:9">
      <c r="A9" s="14">
        <v>42523</v>
      </c>
      <c r="B9" s="15" t="s">
        <v>21</v>
      </c>
      <c r="C9" s="15" t="s">
        <v>22</v>
      </c>
      <c r="D9" s="15">
        <v>1250</v>
      </c>
      <c r="E9" s="15">
        <v>162</v>
      </c>
      <c r="F9" s="15">
        <v>160</v>
      </c>
      <c r="G9" s="15" t="s">
        <v>643</v>
      </c>
      <c r="H9" s="15">
        <v>164</v>
      </c>
      <c r="I9" s="28">
        <f t="shared" ref="I9:I19" si="1">(H9-E9)*D9</f>
        <v>2500</v>
      </c>
    </row>
    <row r="10" spans="1:9">
      <c r="A10" s="14">
        <v>42523</v>
      </c>
      <c r="B10" s="15" t="s">
        <v>11</v>
      </c>
      <c r="C10" s="15" t="s">
        <v>22</v>
      </c>
      <c r="D10" s="15">
        <v>5000</v>
      </c>
      <c r="E10" s="15">
        <v>134.2</v>
      </c>
      <c r="F10" s="15">
        <v>133.7</v>
      </c>
      <c r="G10" s="15" t="s">
        <v>644</v>
      </c>
      <c r="H10" s="15">
        <v>134.6</v>
      </c>
      <c r="I10" s="28">
        <f t="shared" si="1"/>
        <v>2000.00000000003</v>
      </c>
    </row>
    <row r="11" s="1" customFormat="1" spans="1:9">
      <c r="A11" s="14">
        <v>42523</v>
      </c>
      <c r="B11" s="16" t="s">
        <v>41</v>
      </c>
      <c r="C11" s="16" t="s">
        <v>22</v>
      </c>
      <c r="D11" s="16">
        <v>100</v>
      </c>
      <c r="E11" s="16">
        <v>28990</v>
      </c>
      <c r="F11" s="16">
        <v>28940</v>
      </c>
      <c r="G11" s="16" t="s">
        <v>645</v>
      </c>
      <c r="H11" s="16">
        <v>28940</v>
      </c>
      <c r="I11" s="29">
        <f t="shared" si="1"/>
        <v>-5000</v>
      </c>
    </row>
    <row r="12" ht="15" spans="1:9">
      <c r="A12" s="14">
        <v>42524</v>
      </c>
      <c r="B12" s="17" t="s">
        <v>11</v>
      </c>
      <c r="C12" s="17" t="s">
        <v>22</v>
      </c>
      <c r="D12" s="18">
        <v>5000</v>
      </c>
      <c r="E12" s="19">
        <v>134</v>
      </c>
      <c r="F12" s="15">
        <v>133.5</v>
      </c>
      <c r="G12" s="15" t="s">
        <v>646</v>
      </c>
      <c r="H12" s="15">
        <v>135.1</v>
      </c>
      <c r="I12" s="28">
        <f t="shared" si="1"/>
        <v>5499.99999999997</v>
      </c>
    </row>
    <row r="13" ht="15" spans="1:9">
      <c r="A13" s="14">
        <v>42524</v>
      </c>
      <c r="B13" s="17" t="s">
        <v>41</v>
      </c>
      <c r="C13" s="17" t="s">
        <v>22</v>
      </c>
      <c r="D13" s="18">
        <v>100</v>
      </c>
      <c r="E13" s="19">
        <v>29350</v>
      </c>
      <c r="F13" s="15">
        <v>29300</v>
      </c>
      <c r="G13" s="15" t="s">
        <v>647</v>
      </c>
      <c r="H13" s="15">
        <v>29400</v>
      </c>
      <c r="I13" s="28">
        <f t="shared" si="1"/>
        <v>5000</v>
      </c>
    </row>
    <row r="14" ht="15" spans="1:9">
      <c r="A14" s="14">
        <v>42524</v>
      </c>
      <c r="B14" s="17" t="s">
        <v>19</v>
      </c>
      <c r="C14" s="17" t="s">
        <v>22</v>
      </c>
      <c r="D14" s="18">
        <v>5000</v>
      </c>
      <c r="E14" s="19">
        <v>117</v>
      </c>
      <c r="F14" s="15">
        <v>116.5</v>
      </c>
      <c r="G14" s="15" t="s">
        <v>648</v>
      </c>
      <c r="H14" s="15">
        <v>117.5</v>
      </c>
      <c r="I14" s="28">
        <f t="shared" si="1"/>
        <v>2500</v>
      </c>
    </row>
    <row r="15" ht="15" spans="1:9">
      <c r="A15" s="14">
        <v>42524</v>
      </c>
      <c r="B15" s="17" t="s">
        <v>100</v>
      </c>
      <c r="C15" s="17" t="s">
        <v>22</v>
      </c>
      <c r="D15" s="18">
        <v>1250</v>
      </c>
      <c r="E15" s="19">
        <v>164</v>
      </c>
      <c r="F15" s="15">
        <v>162</v>
      </c>
      <c r="G15" s="15" t="s">
        <v>649</v>
      </c>
      <c r="H15" s="15">
        <v>165.5</v>
      </c>
      <c r="I15" s="28">
        <f t="shared" si="1"/>
        <v>1875</v>
      </c>
    </row>
    <row r="16" ht="15" spans="1:9">
      <c r="A16" s="14">
        <v>42527</v>
      </c>
      <c r="B16" s="17" t="s">
        <v>41</v>
      </c>
      <c r="C16" s="17" t="s">
        <v>22</v>
      </c>
      <c r="D16" s="17">
        <v>100</v>
      </c>
      <c r="E16" s="19">
        <v>29420</v>
      </c>
      <c r="F16" s="15">
        <v>29370</v>
      </c>
      <c r="G16" s="15" t="s">
        <v>650</v>
      </c>
      <c r="H16" s="15">
        <v>29470</v>
      </c>
      <c r="I16" s="28">
        <f t="shared" si="1"/>
        <v>5000</v>
      </c>
    </row>
    <row r="17" ht="15" spans="1:9">
      <c r="A17" s="14">
        <v>42527</v>
      </c>
      <c r="B17" s="17" t="s">
        <v>14</v>
      </c>
      <c r="C17" s="17" t="s">
        <v>22</v>
      </c>
      <c r="D17" s="17">
        <v>30</v>
      </c>
      <c r="E17" s="19">
        <v>39260</v>
      </c>
      <c r="F17" s="15">
        <v>39110</v>
      </c>
      <c r="G17" s="15" t="s">
        <v>651</v>
      </c>
      <c r="H17" s="15">
        <v>39410</v>
      </c>
      <c r="I17" s="28">
        <f t="shared" si="1"/>
        <v>4500</v>
      </c>
    </row>
    <row r="18" ht="15" spans="1:9">
      <c r="A18" s="14">
        <v>42527</v>
      </c>
      <c r="B18" s="17" t="s">
        <v>11</v>
      </c>
      <c r="C18" s="17" t="s">
        <v>22</v>
      </c>
      <c r="D18" s="17">
        <v>5000</v>
      </c>
      <c r="E18" s="19">
        <v>135.2</v>
      </c>
      <c r="F18" s="15">
        <v>134.7</v>
      </c>
      <c r="G18" s="15" t="s">
        <v>652</v>
      </c>
      <c r="H18" s="15">
        <v>136.1</v>
      </c>
      <c r="I18" s="28">
        <f t="shared" si="1"/>
        <v>4500.00000000003</v>
      </c>
    </row>
    <row r="19" s="1" customFormat="1" ht="15" spans="1:9">
      <c r="A19" s="20">
        <v>42527</v>
      </c>
      <c r="B19" s="21" t="s">
        <v>59</v>
      </c>
      <c r="C19" s="21" t="s">
        <v>22</v>
      </c>
      <c r="D19" s="21">
        <v>1000</v>
      </c>
      <c r="E19" s="22">
        <v>317</v>
      </c>
      <c r="F19" s="16">
        <v>315</v>
      </c>
      <c r="G19" s="16" t="s">
        <v>653</v>
      </c>
      <c r="H19" s="16">
        <v>315</v>
      </c>
      <c r="I19" s="29">
        <f t="shared" si="1"/>
        <v>-2000</v>
      </c>
    </row>
    <row r="20" ht="15" spans="1:9">
      <c r="A20" s="14">
        <v>42528</v>
      </c>
      <c r="B20" s="17" t="s">
        <v>11</v>
      </c>
      <c r="C20" s="18" t="s">
        <v>12</v>
      </c>
      <c r="D20" s="17">
        <v>5000</v>
      </c>
      <c r="E20" s="19">
        <v>134.4</v>
      </c>
      <c r="F20" s="15">
        <v>134.9</v>
      </c>
      <c r="G20" s="15" t="s">
        <v>654</v>
      </c>
      <c r="H20" s="15">
        <v>133.3</v>
      </c>
      <c r="I20" s="28">
        <f>(E20-H20)*D20</f>
        <v>5499.99999999997</v>
      </c>
    </row>
    <row r="21" ht="15" spans="1:9">
      <c r="A21" s="14">
        <v>42528</v>
      </c>
      <c r="B21" s="17" t="s">
        <v>16</v>
      </c>
      <c r="C21" s="18" t="s">
        <v>22</v>
      </c>
      <c r="D21" s="17">
        <v>100</v>
      </c>
      <c r="E21" s="19">
        <v>3340</v>
      </c>
      <c r="F21" s="15">
        <v>3320</v>
      </c>
      <c r="G21" s="15" t="s">
        <v>655</v>
      </c>
      <c r="H21" s="15">
        <v>3320</v>
      </c>
      <c r="I21" s="28">
        <f>(E21-H21)*D21</f>
        <v>2000</v>
      </c>
    </row>
    <row r="22" ht="15" spans="1:9">
      <c r="A22" s="14">
        <v>42529</v>
      </c>
      <c r="B22" s="17" t="s">
        <v>41</v>
      </c>
      <c r="C22" s="15" t="s">
        <v>22</v>
      </c>
      <c r="D22" s="17">
        <v>100</v>
      </c>
      <c r="E22" s="19">
        <v>29440</v>
      </c>
      <c r="F22" s="15">
        <v>29390</v>
      </c>
      <c r="G22" s="15" t="s">
        <v>656</v>
      </c>
      <c r="H22" s="15">
        <v>29550</v>
      </c>
      <c r="I22" s="28">
        <f t="shared" ref="I22:I24" si="2">(H22-E22)*D22</f>
        <v>11000</v>
      </c>
    </row>
    <row r="23" ht="15" spans="1:9">
      <c r="A23" s="14">
        <v>42529</v>
      </c>
      <c r="B23" s="17" t="s">
        <v>11</v>
      </c>
      <c r="C23" s="15" t="s">
        <v>22</v>
      </c>
      <c r="D23" s="17">
        <v>5000</v>
      </c>
      <c r="E23" s="19">
        <v>135.5</v>
      </c>
      <c r="F23" s="15">
        <v>135</v>
      </c>
      <c r="G23" s="15" t="s">
        <v>657</v>
      </c>
      <c r="H23" s="15">
        <v>136.6</v>
      </c>
      <c r="I23" s="28">
        <f t="shared" si="2"/>
        <v>5499.99999999997</v>
      </c>
    </row>
    <row r="24" ht="15" spans="1:9">
      <c r="A24" s="14">
        <v>42529</v>
      </c>
      <c r="B24" s="17" t="s">
        <v>16</v>
      </c>
      <c r="C24" s="15" t="s">
        <v>22</v>
      </c>
      <c r="D24" s="17">
        <v>100</v>
      </c>
      <c r="E24" s="19">
        <v>3375</v>
      </c>
      <c r="F24" s="15">
        <v>3351</v>
      </c>
      <c r="G24" s="15" t="s">
        <v>376</v>
      </c>
      <c r="H24" s="15">
        <v>3410</v>
      </c>
      <c r="I24" s="28">
        <f t="shared" si="2"/>
        <v>3500</v>
      </c>
    </row>
    <row r="25" ht="15" spans="1:9">
      <c r="A25" s="14">
        <v>42530</v>
      </c>
      <c r="B25" s="17" t="s">
        <v>76</v>
      </c>
      <c r="C25" s="15" t="s">
        <v>22</v>
      </c>
      <c r="D25" s="17">
        <v>5000</v>
      </c>
      <c r="E25" s="19">
        <v>107</v>
      </c>
      <c r="F25" s="15">
        <v>106.5</v>
      </c>
      <c r="G25" s="15" t="s">
        <v>658</v>
      </c>
      <c r="H25" s="15">
        <v>107.9</v>
      </c>
      <c r="I25" s="28">
        <f t="shared" ref="I25:I32" si="3">(H25-E25)*D25</f>
        <v>4500.00000000003</v>
      </c>
    </row>
    <row r="26" s="1" customFormat="1" ht="15" spans="1:9">
      <c r="A26" s="20">
        <v>42530</v>
      </c>
      <c r="B26" s="21" t="s">
        <v>41</v>
      </c>
      <c r="C26" s="16" t="s">
        <v>22</v>
      </c>
      <c r="D26" s="21">
        <v>100</v>
      </c>
      <c r="E26" s="22">
        <v>29730</v>
      </c>
      <c r="F26" s="16">
        <v>29680</v>
      </c>
      <c r="G26" s="16" t="s">
        <v>659</v>
      </c>
      <c r="H26" s="16">
        <v>29680</v>
      </c>
      <c r="I26" s="29">
        <f t="shared" si="3"/>
        <v>-5000</v>
      </c>
    </row>
    <row r="27" ht="15" spans="1:9">
      <c r="A27" s="14">
        <v>42531</v>
      </c>
      <c r="B27" s="17" t="s">
        <v>41</v>
      </c>
      <c r="C27" s="15" t="s">
        <v>22</v>
      </c>
      <c r="D27" s="17">
        <v>100</v>
      </c>
      <c r="E27" s="19">
        <v>29900</v>
      </c>
      <c r="F27" s="15">
        <v>29850</v>
      </c>
      <c r="G27" s="15" t="s">
        <v>660</v>
      </c>
      <c r="H27" s="15">
        <v>30010</v>
      </c>
      <c r="I27" s="28">
        <f t="shared" si="3"/>
        <v>11000</v>
      </c>
    </row>
    <row r="28" ht="15" spans="1:9">
      <c r="A28" s="14">
        <v>42531</v>
      </c>
      <c r="B28" s="17" t="s">
        <v>14</v>
      </c>
      <c r="C28" s="15" t="s">
        <v>22</v>
      </c>
      <c r="D28" s="17">
        <v>30</v>
      </c>
      <c r="E28" s="19">
        <v>39870</v>
      </c>
      <c r="F28" s="15">
        <v>39720</v>
      </c>
      <c r="G28" s="15" t="s">
        <v>661</v>
      </c>
      <c r="H28" s="15">
        <v>40090</v>
      </c>
      <c r="I28" s="28">
        <f t="shared" si="3"/>
        <v>6600</v>
      </c>
    </row>
    <row r="29" ht="15" spans="1:9">
      <c r="A29" s="14">
        <v>42531</v>
      </c>
      <c r="B29" s="17" t="s">
        <v>11</v>
      </c>
      <c r="C29" s="15" t="s">
        <v>22</v>
      </c>
      <c r="D29" s="17">
        <v>5000</v>
      </c>
      <c r="E29" s="19">
        <v>138.3</v>
      </c>
      <c r="F29" s="15">
        <v>137.8</v>
      </c>
      <c r="G29" s="15" t="s">
        <v>662</v>
      </c>
      <c r="H29" s="15">
        <v>139.4</v>
      </c>
      <c r="I29" s="28">
        <f t="shared" si="3"/>
        <v>5499.99999999997</v>
      </c>
    </row>
    <row r="30" ht="15" spans="1:9">
      <c r="A30" s="14">
        <v>42534</v>
      </c>
      <c r="B30" s="17" t="s">
        <v>14</v>
      </c>
      <c r="C30" s="15" t="s">
        <v>22</v>
      </c>
      <c r="D30" s="17">
        <v>30</v>
      </c>
      <c r="E30" s="19">
        <v>40830</v>
      </c>
      <c r="F30" s="15">
        <v>40630</v>
      </c>
      <c r="G30" s="15" t="s">
        <v>663</v>
      </c>
      <c r="H30" s="15">
        <v>41080</v>
      </c>
      <c r="I30" s="28">
        <f t="shared" si="3"/>
        <v>7500</v>
      </c>
    </row>
    <row r="31" ht="15" spans="1:9">
      <c r="A31" s="14">
        <v>42534</v>
      </c>
      <c r="B31" s="17" t="s">
        <v>41</v>
      </c>
      <c r="C31" s="15" t="s">
        <v>22</v>
      </c>
      <c r="D31" s="17">
        <v>100</v>
      </c>
      <c r="E31" s="19">
        <v>30180</v>
      </c>
      <c r="F31" s="15">
        <v>30130</v>
      </c>
      <c r="G31" s="15" t="s">
        <v>664</v>
      </c>
      <c r="H31" s="15">
        <v>30290</v>
      </c>
      <c r="I31" s="28">
        <f t="shared" si="3"/>
        <v>11000</v>
      </c>
    </row>
    <row r="32" ht="15" spans="1:9">
      <c r="A32" s="14">
        <v>42534</v>
      </c>
      <c r="B32" s="17" t="s">
        <v>16</v>
      </c>
      <c r="C32" s="15" t="s">
        <v>22</v>
      </c>
      <c r="D32" s="17">
        <v>100</v>
      </c>
      <c r="E32" s="19">
        <v>3260</v>
      </c>
      <c r="F32" s="15">
        <v>3240</v>
      </c>
      <c r="G32" s="15" t="s">
        <v>665</v>
      </c>
      <c r="H32" s="15">
        <v>3280</v>
      </c>
      <c r="I32" s="28">
        <f t="shared" si="3"/>
        <v>2000</v>
      </c>
    </row>
    <row r="33" ht="15" spans="1:9">
      <c r="A33" s="20">
        <v>42534</v>
      </c>
      <c r="B33" s="21" t="s">
        <v>11</v>
      </c>
      <c r="C33" s="16" t="s">
        <v>12</v>
      </c>
      <c r="D33" s="21">
        <v>5000</v>
      </c>
      <c r="E33" s="22">
        <v>138.6</v>
      </c>
      <c r="F33" s="16">
        <v>139.1</v>
      </c>
      <c r="G33" s="16" t="s">
        <v>666</v>
      </c>
      <c r="H33" s="16">
        <v>139.1</v>
      </c>
      <c r="I33" s="29">
        <f>(E33-H33)*D33</f>
        <v>-2500</v>
      </c>
    </row>
    <row r="34" ht="15" spans="1:9">
      <c r="A34" s="14">
        <v>42535</v>
      </c>
      <c r="B34" s="17" t="s">
        <v>41</v>
      </c>
      <c r="C34" s="17" t="s">
        <v>22</v>
      </c>
      <c r="D34" s="17">
        <v>100</v>
      </c>
      <c r="E34" s="19">
        <v>30365</v>
      </c>
      <c r="F34" s="15">
        <v>30315</v>
      </c>
      <c r="G34" s="15" t="s">
        <v>667</v>
      </c>
      <c r="H34" s="15">
        <v>30475</v>
      </c>
      <c r="I34" s="28">
        <f t="shared" ref="I34:I38" si="4">(H34-E34)*D34</f>
        <v>11000</v>
      </c>
    </row>
    <row r="35" ht="15" spans="1:9">
      <c r="A35" s="14">
        <v>42535</v>
      </c>
      <c r="B35" s="17" t="s">
        <v>14</v>
      </c>
      <c r="C35" s="17" t="s">
        <v>22</v>
      </c>
      <c r="D35" s="17">
        <v>30</v>
      </c>
      <c r="E35" s="19">
        <v>41315</v>
      </c>
      <c r="F35" s="15">
        <v>41161</v>
      </c>
      <c r="G35" s="15" t="s">
        <v>668</v>
      </c>
      <c r="H35" s="15">
        <v>41615</v>
      </c>
      <c r="I35" s="28">
        <f t="shared" si="4"/>
        <v>9000</v>
      </c>
    </row>
    <row r="36" ht="15" spans="1:9">
      <c r="A36" s="14">
        <v>42535</v>
      </c>
      <c r="B36" s="17" t="s">
        <v>16</v>
      </c>
      <c r="C36" s="17" t="s">
        <v>22</v>
      </c>
      <c r="D36" s="17">
        <v>100</v>
      </c>
      <c r="E36" s="19">
        <v>3245</v>
      </c>
      <c r="F36" s="15">
        <v>3225</v>
      </c>
      <c r="G36" s="15" t="s">
        <v>669</v>
      </c>
      <c r="H36" s="15">
        <v>3270</v>
      </c>
      <c r="I36" s="28">
        <f t="shared" si="4"/>
        <v>2500</v>
      </c>
    </row>
    <row r="37" ht="15" spans="1:9">
      <c r="A37" s="14">
        <v>42536</v>
      </c>
      <c r="B37" s="17" t="s">
        <v>76</v>
      </c>
      <c r="C37" s="17" t="s">
        <v>22</v>
      </c>
      <c r="D37" s="17">
        <v>5000</v>
      </c>
      <c r="E37" s="19">
        <v>108</v>
      </c>
      <c r="F37" s="15">
        <v>107.5</v>
      </c>
      <c r="G37" s="15" t="s">
        <v>670</v>
      </c>
      <c r="H37" s="15">
        <v>108.9</v>
      </c>
      <c r="I37" s="28">
        <f t="shared" si="4"/>
        <v>4500.00000000003</v>
      </c>
    </row>
    <row r="38" ht="15" spans="1:9">
      <c r="A38" s="14">
        <v>42536</v>
      </c>
      <c r="B38" s="17" t="s">
        <v>14</v>
      </c>
      <c r="C38" s="17" t="s">
        <v>22</v>
      </c>
      <c r="D38" s="17">
        <v>30</v>
      </c>
      <c r="E38" s="19">
        <v>41470</v>
      </c>
      <c r="F38" s="15">
        <v>41320</v>
      </c>
      <c r="G38" s="15" t="s">
        <v>671</v>
      </c>
      <c r="H38" s="15">
        <v>41570</v>
      </c>
      <c r="I38" s="28">
        <f t="shared" si="4"/>
        <v>3000</v>
      </c>
    </row>
    <row r="39" s="2" customFormat="1" ht="15" spans="1:9">
      <c r="A39" s="14">
        <v>42536</v>
      </c>
      <c r="B39" s="17" t="s">
        <v>16</v>
      </c>
      <c r="C39" s="18" t="s">
        <v>12</v>
      </c>
      <c r="D39" s="17">
        <v>100</v>
      </c>
      <c r="E39" s="19">
        <v>3215</v>
      </c>
      <c r="F39" s="15">
        <v>3195</v>
      </c>
      <c r="G39" s="15" t="s">
        <v>672</v>
      </c>
      <c r="H39" s="15">
        <v>3200</v>
      </c>
      <c r="I39" s="28">
        <f t="shared" ref="I39:I43" si="5">(E39-H39)*D39</f>
        <v>1500</v>
      </c>
    </row>
    <row r="40" ht="15" spans="1:9">
      <c r="A40" s="14">
        <v>42537</v>
      </c>
      <c r="B40" s="17" t="s">
        <v>41</v>
      </c>
      <c r="C40" s="17" t="s">
        <v>22</v>
      </c>
      <c r="D40" s="18">
        <v>100</v>
      </c>
      <c r="E40" s="19">
        <v>30950</v>
      </c>
      <c r="F40" s="15">
        <v>30899</v>
      </c>
      <c r="G40" s="15" t="s">
        <v>673</v>
      </c>
      <c r="H40" s="15">
        <v>31060</v>
      </c>
      <c r="I40" s="28">
        <f>(H40-E40)*D40</f>
        <v>11000</v>
      </c>
    </row>
    <row r="41" ht="15" spans="1:9">
      <c r="A41" s="14">
        <v>42537</v>
      </c>
      <c r="B41" s="17" t="s">
        <v>11</v>
      </c>
      <c r="C41" s="17" t="s">
        <v>12</v>
      </c>
      <c r="D41" s="18">
        <v>5000</v>
      </c>
      <c r="E41" s="19">
        <v>134.45</v>
      </c>
      <c r="F41" s="15">
        <v>134.95</v>
      </c>
      <c r="G41" s="15" t="s">
        <v>674</v>
      </c>
      <c r="H41" s="15">
        <v>133.35</v>
      </c>
      <c r="I41" s="28">
        <f t="shared" si="5"/>
        <v>5499.99999999997</v>
      </c>
    </row>
    <row r="42" ht="15" spans="1:9">
      <c r="A42" s="14">
        <v>42537</v>
      </c>
      <c r="B42" s="17" t="s">
        <v>16</v>
      </c>
      <c r="C42" s="17" t="s">
        <v>12</v>
      </c>
      <c r="D42" s="18">
        <v>100</v>
      </c>
      <c r="E42" s="19">
        <v>3195</v>
      </c>
      <c r="F42" s="15">
        <v>3215</v>
      </c>
      <c r="G42" s="15" t="s">
        <v>675</v>
      </c>
      <c r="H42" s="15">
        <v>3165</v>
      </c>
      <c r="I42" s="28">
        <f t="shared" si="5"/>
        <v>3000</v>
      </c>
    </row>
    <row r="43" ht="15" spans="1:9">
      <c r="A43" s="20">
        <v>42537</v>
      </c>
      <c r="B43" s="21" t="s">
        <v>19</v>
      </c>
      <c r="C43" s="21" t="s">
        <v>12</v>
      </c>
      <c r="D43" s="23">
        <v>5000</v>
      </c>
      <c r="E43" s="22">
        <v>113.6</v>
      </c>
      <c r="F43" s="16">
        <v>114.1</v>
      </c>
      <c r="G43" s="16" t="s">
        <v>676</v>
      </c>
      <c r="H43" s="16">
        <v>114.1</v>
      </c>
      <c r="I43" s="29">
        <f t="shared" si="5"/>
        <v>-2500</v>
      </c>
    </row>
    <row r="44" ht="15" spans="1:9">
      <c r="A44" s="14">
        <v>42538</v>
      </c>
      <c r="B44" s="17" t="s">
        <v>41</v>
      </c>
      <c r="C44" s="17" t="s">
        <v>22</v>
      </c>
      <c r="D44" s="18">
        <v>100</v>
      </c>
      <c r="E44" s="19">
        <v>30400</v>
      </c>
      <c r="F44" s="15">
        <v>30350</v>
      </c>
      <c r="G44" s="15" t="s">
        <v>677</v>
      </c>
      <c r="H44" s="15">
        <v>30510</v>
      </c>
      <c r="I44" s="28">
        <f t="shared" ref="I44:I51" si="6">(H44-E44)*D44</f>
        <v>11000</v>
      </c>
    </row>
    <row r="45" ht="15" spans="1:9">
      <c r="A45" s="14">
        <v>42538</v>
      </c>
      <c r="B45" s="17" t="s">
        <v>11</v>
      </c>
      <c r="C45" s="17" t="s">
        <v>12</v>
      </c>
      <c r="D45" s="18">
        <v>5000</v>
      </c>
      <c r="E45" s="19">
        <v>133.7</v>
      </c>
      <c r="F45" s="15">
        <v>134.2</v>
      </c>
      <c r="G45" s="15" t="s">
        <v>678</v>
      </c>
      <c r="H45" s="15">
        <v>132.6</v>
      </c>
      <c r="I45" s="28">
        <f>(E45-H45)*D45</f>
        <v>5499.99999999997</v>
      </c>
    </row>
    <row r="46" ht="15" spans="1:9">
      <c r="A46" s="14">
        <v>42538</v>
      </c>
      <c r="B46" s="17" t="s">
        <v>14</v>
      </c>
      <c r="C46" s="17" t="s">
        <v>22</v>
      </c>
      <c r="D46" s="18">
        <v>30</v>
      </c>
      <c r="E46" s="19">
        <v>41200</v>
      </c>
      <c r="F46" s="15">
        <v>41050</v>
      </c>
      <c r="G46" s="15" t="s">
        <v>679</v>
      </c>
      <c r="H46" s="15">
        <v>41450</v>
      </c>
      <c r="I46" s="28">
        <f t="shared" si="6"/>
        <v>7500</v>
      </c>
    </row>
    <row r="47" s="3" customFormat="1" ht="15" spans="1:9">
      <c r="A47" s="20">
        <v>42538</v>
      </c>
      <c r="B47" s="21" t="s">
        <v>16</v>
      </c>
      <c r="C47" s="21" t="s">
        <v>12</v>
      </c>
      <c r="D47" s="23">
        <v>100</v>
      </c>
      <c r="E47" s="22">
        <v>3130</v>
      </c>
      <c r="F47" s="16">
        <v>3151</v>
      </c>
      <c r="G47" s="16" t="s">
        <v>680</v>
      </c>
      <c r="H47" s="16">
        <v>3151</v>
      </c>
      <c r="I47" s="29">
        <f>(E47-H47)*D47</f>
        <v>-2100</v>
      </c>
    </row>
    <row r="48" ht="15" spans="1:9">
      <c r="A48" s="14">
        <v>42541</v>
      </c>
      <c r="B48" s="17" t="s">
        <v>14</v>
      </c>
      <c r="C48" s="17" t="s">
        <v>22</v>
      </c>
      <c r="D48" s="17">
        <v>30</v>
      </c>
      <c r="E48" s="19">
        <v>41400</v>
      </c>
      <c r="F48" s="15">
        <v>41250</v>
      </c>
      <c r="G48" s="15" t="s">
        <v>681</v>
      </c>
      <c r="H48" s="15">
        <v>41750</v>
      </c>
      <c r="I48" s="28">
        <f t="shared" si="6"/>
        <v>10500</v>
      </c>
    </row>
    <row r="49" ht="15" spans="1:9">
      <c r="A49" s="14">
        <v>42541</v>
      </c>
      <c r="B49" s="17" t="s">
        <v>41</v>
      </c>
      <c r="C49" s="17" t="s">
        <v>22</v>
      </c>
      <c r="D49" s="17">
        <v>100</v>
      </c>
      <c r="E49" s="19">
        <v>30530</v>
      </c>
      <c r="F49" s="15">
        <v>30480</v>
      </c>
      <c r="G49" s="15" t="s">
        <v>682</v>
      </c>
      <c r="H49" s="15">
        <v>30580</v>
      </c>
      <c r="I49" s="28">
        <f t="shared" si="6"/>
        <v>5000</v>
      </c>
    </row>
    <row r="50" ht="15" spans="1:9">
      <c r="A50" s="14">
        <v>42541</v>
      </c>
      <c r="B50" s="17" t="s">
        <v>76</v>
      </c>
      <c r="C50" s="17" t="s">
        <v>22</v>
      </c>
      <c r="D50" s="17">
        <v>5000</v>
      </c>
      <c r="E50" s="19">
        <v>108.9</v>
      </c>
      <c r="F50" s="15">
        <v>108.4</v>
      </c>
      <c r="G50" s="15" t="s">
        <v>683</v>
      </c>
      <c r="H50" s="15">
        <v>110</v>
      </c>
      <c r="I50" s="28">
        <f t="shared" si="6"/>
        <v>5499.99999999997</v>
      </c>
    </row>
    <row r="51" ht="15" spans="1:9">
      <c r="A51" s="14">
        <v>42541</v>
      </c>
      <c r="B51" s="17" t="s">
        <v>16</v>
      </c>
      <c r="C51" s="17" t="s">
        <v>22</v>
      </c>
      <c r="D51" s="17">
        <v>100</v>
      </c>
      <c r="E51" s="19">
        <v>3295</v>
      </c>
      <c r="F51" s="15">
        <v>3275</v>
      </c>
      <c r="G51" s="15" t="s">
        <v>684</v>
      </c>
      <c r="H51" s="15">
        <v>3315</v>
      </c>
      <c r="I51" s="28">
        <f t="shared" si="6"/>
        <v>2000</v>
      </c>
    </row>
    <row r="52" ht="15" spans="1:9">
      <c r="A52" s="14">
        <v>42542</v>
      </c>
      <c r="B52" s="17" t="s">
        <v>41</v>
      </c>
      <c r="C52" s="17" t="s">
        <v>12</v>
      </c>
      <c r="D52" s="18">
        <v>100</v>
      </c>
      <c r="E52" s="19">
        <v>30300</v>
      </c>
      <c r="F52" s="15">
        <v>30350</v>
      </c>
      <c r="G52" s="15" t="s">
        <v>685</v>
      </c>
      <c r="H52" s="15">
        <v>30260</v>
      </c>
      <c r="I52" s="28">
        <f t="shared" ref="I52:I56" si="7">(E52-H52)*D52</f>
        <v>4000</v>
      </c>
    </row>
    <row r="53" ht="15" spans="1:9">
      <c r="A53" s="14">
        <v>42542</v>
      </c>
      <c r="B53" s="17" t="s">
        <v>11</v>
      </c>
      <c r="C53" s="17" t="s">
        <v>12</v>
      </c>
      <c r="D53" s="18">
        <v>5000</v>
      </c>
      <c r="E53" s="19">
        <v>135</v>
      </c>
      <c r="F53" s="15">
        <v>135.5</v>
      </c>
      <c r="G53" s="15" t="s">
        <v>686</v>
      </c>
      <c r="H53" s="15">
        <v>134.6</v>
      </c>
      <c r="I53" s="28">
        <f t="shared" si="7"/>
        <v>2000.00000000003</v>
      </c>
    </row>
    <row r="54" ht="15" spans="1:9">
      <c r="A54" s="20">
        <v>42542</v>
      </c>
      <c r="B54" s="21" t="s">
        <v>16</v>
      </c>
      <c r="C54" s="21" t="s">
        <v>22</v>
      </c>
      <c r="D54" s="23">
        <v>100</v>
      </c>
      <c r="E54" s="22">
        <v>3360</v>
      </c>
      <c r="F54" s="16">
        <v>3340</v>
      </c>
      <c r="G54" s="16" t="s">
        <v>687</v>
      </c>
      <c r="H54" s="16">
        <v>3340</v>
      </c>
      <c r="I54" s="29">
        <f t="shared" ref="I54:I60" si="8">(H54-E54)*D54</f>
        <v>-2000</v>
      </c>
    </row>
    <row r="55" ht="15" spans="1:9">
      <c r="A55" s="14">
        <v>42543</v>
      </c>
      <c r="B55" s="17" t="s">
        <v>41</v>
      </c>
      <c r="C55" s="17" t="s">
        <v>12</v>
      </c>
      <c r="D55" s="18">
        <v>100</v>
      </c>
      <c r="E55" s="19">
        <v>30220</v>
      </c>
      <c r="F55" s="15">
        <v>30270</v>
      </c>
      <c r="G55" s="15" t="s">
        <v>688</v>
      </c>
      <c r="H55" s="15">
        <v>30110</v>
      </c>
      <c r="I55" s="28">
        <f t="shared" si="7"/>
        <v>11000</v>
      </c>
    </row>
    <row r="56" ht="15" spans="1:9">
      <c r="A56" s="14">
        <v>42543</v>
      </c>
      <c r="B56" s="17" t="s">
        <v>14</v>
      </c>
      <c r="C56" s="17" t="s">
        <v>12</v>
      </c>
      <c r="D56" s="18">
        <v>30</v>
      </c>
      <c r="E56" s="19">
        <v>41150</v>
      </c>
      <c r="F56" s="15">
        <v>41305</v>
      </c>
      <c r="G56" s="15" t="s">
        <v>689</v>
      </c>
      <c r="H56" s="15">
        <v>40950</v>
      </c>
      <c r="I56" s="28">
        <f t="shared" si="7"/>
        <v>6000</v>
      </c>
    </row>
    <row r="57" ht="15" spans="1:9">
      <c r="A57" s="14">
        <v>42543</v>
      </c>
      <c r="B57" s="17" t="s">
        <v>16</v>
      </c>
      <c r="C57" s="17" t="s">
        <v>22</v>
      </c>
      <c r="D57" s="18">
        <v>100</v>
      </c>
      <c r="E57" s="19">
        <v>3405</v>
      </c>
      <c r="F57" s="15">
        <v>3385</v>
      </c>
      <c r="G57" s="15" t="s">
        <v>690</v>
      </c>
      <c r="H57" s="15">
        <v>3425</v>
      </c>
      <c r="I57" s="28">
        <f t="shared" si="8"/>
        <v>2000</v>
      </c>
    </row>
    <row r="58" ht="15" spans="1:9">
      <c r="A58" s="14">
        <v>42543</v>
      </c>
      <c r="B58" s="17" t="s">
        <v>11</v>
      </c>
      <c r="C58" s="17" t="s">
        <v>22</v>
      </c>
      <c r="D58" s="18">
        <v>5000</v>
      </c>
      <c r="E58" s="19">
        <v>138</v>
      </c>
      <c r="F58" s="15">
        <v>137.5</v>
      </c>
      <c r="G58" s="15" t="s">
        <v>691</v>
      </c>
      <c r="H58" s="15">
        <v>138.4</v>
      </c>
      <c r="I58" s="28">
        <f t="shared" si="8"/>
        <v>2000.00000000003</v>
      </c>
    </row>
    <row r="59" ht="15" spans="1:9">
      <c r="A59" s="14">
        <v>42544</v>
      </c>
      <c r="B59" s="17" t="s">
        <v>59</v>
      </c>
      <c r="C59" s="17" t="s">
        <v>22</v>
      </c>
      <c r="D59" s="18">
        <v>1000</v>
      </c>
      <c r="E59" s="19">
        <v>319.5</v>
      </c>
      <c r="F59" s="15">
        <v>317.5</v>
      </c>
      <c r="G59" s="15" t="s">
        <v>692</v>
      </c>
      <c r="H59" s="15">
        <v>321.5</v>
      </c>
      <c r="I59" s="28">
        <f t="shared" si="8"/>
        <v>2000</v>
      </c>
    </row>
    <row r="60" ht="15" spans="1:9">
      <c r="A60" s="14">
        <v>42544</v>
      </c>
      <c r="B60" s="17" t="s">
        <v>16</v>
      </c>
      <c r="C60" s="17" t="s">
        <v>22</v>
      </c>
      <c r="D60" s="18">
        <v>100</v>
      </c>
      <c r="E60" s="19">
        <v>3350</v>
      </c>
      <c r="F60" s="15">
        <v>3330</v>
      </c>
      <c r="G60" s="15" t="s">
        <v>693</v>
      </c>
      <c r="H60" s="15">
        <v>3370</v>
      </c>
      <c r="I60" s="28">
        <f t="shared" si="8"/>
        <v>2000</v>
      </c>
    </row>
    <row r="61" s="3" customFormat="1" ht="15" spans="1:9">
      <c r="A61" s="20">
        <v>42544</v>
      </c>
      <c r="B61" s="21" t="s">
        <v>19</v>
      </c>
      <c r="C61" s="21" t="s">
        <v>12</v>
      </c>
      <c r="D61" s="23">
        <v>5000</v>
      </c>
      <c r="E61" s="22">
        <v>115.25</v>
      </c>
      <c r="F61" s="16">
        <v>115.65</v>
      </c>
      <c r="G61" s="16" t="s">
        <v>694</v>
      </c>
      <c r="H61" s="16">
        <v>115.65</v>
      </c>
      <c r="I61" s="29">
        <f>(E61-H61)*D61</f>
        <v>-2000.00000000003</v>
      </c>
    </row>
    <row r="62" s="2" customFormat="1" ht="15" spans="1:9">
      <c r="A62" s="14">
        <v>42545</v>
      </c>
      <c r="B62" s="17" t="s">
        <v>41</v>
      </c>
      <c r="C62" s="17" t="s">
        <v>22</v>
      </c>
      <c r="D62" s="18">
        <v>100</v>
      </c>
      <c r="E62" s="19">
        <v>31700</v>
      </c>
      <c r="F62" s="15">
        <v>31650</v>
      </c>
      <c r="G62" s="15" t="s">
        <v>695</v>
      </c>
      <c r="H62" s="15">
        <v>31810</v>
      </c>
      <c r="I62" s="28">
        <f t="shared" ref="I62:I64" si="9">(H62-E62)*D62</f>
        <v>11000</v>
      </c>
    </row>
    <row r="63" s="2" customFormat="1" ht="15" spans="1:9">
      <c r="A63" s="14">
        <v>42545</v>
      </c>
      <c r="B63" s="17" t="s">
        <v>14</v>
      </c>
      <c r="C63" s="17" t="s">
        <v>22</v>
      </c>
      <c r="D63" s="18">
        <v>30</v>
      </c>
      <c r="E63" s="19">
        <v>42600</v>
      </c>
      <c r="F63" s="15">
        <v>42450</v>
      </c>
      <c r="G63" s="15" t="s">
        <v>696</v>
      </c>
      <c r="H63" s="15">
        <v>42750</v>
      </c>
      <c r="I63" s="28">
        <f t="shared" si="9"/>
        <v>4500</v>
      </c>
    </row>
    <row r="64" s="2" customFormat="1" ht="15" spans="1:9">
      <c r="A64" s="14">
        <v>42548</v>
      </c>
      <c r="B64" s="17" t="s">
        <v>41</v>
      </c>
      <c r="C64" s="17" t="s">
        <v>22</v>
      </c>
      <c r="D64" s="18">
        <v>100</v>
      </c>
      <c r="E64" s="19">
        <v>31600</v>
      </c>
      <c r="F64" s="15">
        <v>31549</v>
      </c>
      <c r="G64" s="15" t="s">
        <v>697</v>
      </c>
      <c r="H64" s="15">
        <v>31710</v>
      </c>
      <c r="I64" s="28">
        <f t="shared" si="9"/>
        <v>11000</v>
      </c>
    </row>
    <row r="65" s="2" customFormat="1" ht="15" spans="1:9">
      <c r="A65" s="14">
        <v>42548</v>
      </c>
      <c r="B65" s="17" t="s">
        <v>16</v>
      </c>
      <c r="C65" s="17" t="s">
        <v>12</v>
      </c>
      <c r="D65" s="18">
        <v>100</v>
      </c>
      <c r="E65" s="19">
        <v>3235</v>
      </c>
      <c r="F65" s="15">
        <v>3255</v>
      </c>
      <c r="G65" s="15" t="s">
        <v>698</v>
      </c>
      <c r="H65" s="15">
        <v>3185</v>
      </c>
      <c r="I65" s="28">
        <f>(E65-H65)*D65</f>
        <v>5000</v>
      </c>
    </row>
    <row r="66" s="2" customFormat="1" ht="15" spans="1:9">
      <c r="A66" s="14">
        <v>42548</v>
      </c>
      <c r="B66" s="17" t="s">
        <v>14</v>
      </c>
      <c r="C66" s="17" t="s">
        <v>22</v>
      </c>
      <c r="D66" s="18">
        <v>30</v>
      </c>
      <c r="E66" s="19">
        <v>42445</v>
      </c>
      <c r="F66" s="15">
        <v>42295</v>
      </c>
      <c r="G66" s="15" t="s">
        <v>699</v>
      </c>
      <c r="H66" s="15">
        <v>42615</v>
      </c>
      <c r="I66" s="28">
        <f t="shared" ref="I66:I79" si="10">(H66-E66)*D66</f>
        <v>5100</v>
      </c>
    </row>
    <row r="67" s="3" customFormat="1" ht="15" spans="1:9">
      <c r="A67" s="20">
        <v>42548</v>
      </c>
      <c r="B67" s="21" t="s">
        <v>19</v>
      </c>
      <c r="C67" s="21" t="s">
        <v>22</v>
      </c>
      <c r="D67" s="23">
        <v>5000</v>
      </c>
      <c r="E67" s="22">
        <v>116.3</v>
      </c>
      <c r="F67" s="16">
        <v>115.8</v>
      </c>
      <c r="G67" s="16" t="s">
        <v>700</v>
      </c>
      <c r="H67" s="16">
        <v>115.8</v>
      </c>
      <c r="I67" s="29">
        <f t="shared" si="10"/>
        <v>-2500</v>
      </c>
    </row>
    <row r="68" s="2" customFormat="1" ht="15" spans="1:9">
      <c r="A68" s="14">
        <v>42549</v>
      </c>
      <c r="B68" s="17" t="s">
        <v>41</v>
      </c>
      <c r="C68" s="17" t="s">
        <v>22</v>
      </c>
      <c r="D68" s="18">
        <v>100</v>
      </c>
      <c r="E68" s="19">
        <v>31300</v>
      </c>
      <c r="F68" s="15">
        <v>31249</v>
      </c>
      <c r="G68" s="15" t="s">
        <v>701</v>
      </c>
      <c r="H68" s="15">
        <v>31410</v>
      </c>
      <c r="I68" s="28">
        <f t="shared" si="10"/>
        <v>11000</v>
      </c>
    </row>
    <row r="69" s="2" customFormat="1" ht="15" spans="1:9">
      <c r="A69" s="14">
        <v>42549</v>
      </c>
      <c r="B69" s="17" t="s">
        <v>11</v>
      </c>
      <c r="C69" s="17" t="s">
        <v>22</v>
      </c>
      <c r="D69" s="18">
        <v>5000</v>
      </c>
      <c r="E69" s="19">
        <v>137.3</v>
      </c>
      <c r="F69" s="15">
        <v>316.8</v>
      </c>
      <c r="G69" s="15" t="s">
        <v>702</v>
      </c>
      <c r="H69" s="15">
        <v>138.4</v>
      </c>
      <c r="I69" s="28">
        <f t="shared" si="10"/>
        <v>5499.99999999997</v>
      </c>
    </row>
    <row r="70" s="2" customFormat="1" ht="15" spans="1:9">
      <c r="A70" s="14">
        <v>42549</v>
      </c>
      <c r="B70" s="17" t="s">
        <v>16</v>
      </c>
      <c r="C70" s="17" t="s">
        <v>22</v>
      </c>
      <c r="D70" s="18">
        <v>100</v>
      </c>
      <c r="E70" s="19">
        <v>3210</v>
      </c>
      <c r="F70" s="15">
        <v>3190</v>
      </c>
      <c r="G70" s="15" t="s">
        <v>703</v>
      </c>
      <c r="H70" s="15">
        <v>3239</v>
      </c>
      <c r="I70" s="28">
        <f t="shared" si="10"/>
        <v>2900</v>
      </c>
    </row>
    <row r="71" s="2" customFormat="1" ht="15" spans="1:9">
      <c r="A71" s="14">
        <v>42550</v>
      </c>
      <c r="B71" s="17" t="s">
        <v>14</v>
      </c>
      <c r="C71" s="17" t="s">
        <v>22</v>
      </c>
      <c r="D71" s="17">
        <v>30</v>
      </c>
      <c r="E71" s="19">
        <v>42775</v>
      </c>
      <c r="F71" s="15">
        <v>42625</v>
      </c>
      <c r="G71" s="15" t="s">
        <v>704</v>
      </c>
      <c r="H71" s="15">
        <v>43125</v>
      </c>
      <c r="I71" s="28">
        <f t="shared" si="10"/>
        <v>10500</v>
      </c>
    </row>
    <row r="72" s="2" customFormat="1" ht="15" spans="1:9">
      <c r="A72" s="14">
        <v>42550</v>
      </c>
      <c r="B72" s="17" t="s">
        <v>19</v>
      </c>
      <c r="C72" s="17" t="s">
        <v>22</v>
      </c>
      <c r="D72" s="17">
        <v>5000</v>
      </c>
      <c r="E72" s="19">
        <v>117.55</v>
      </c>
      <c r="F72" s="15">
        <v>117.05</v>
      </c>
      <c r="G72" s="15" t="s">
        <v>705</v>
      </c>
      <c r="H72" s="15">
        <v>118.65</v>
      </c>
      <c r="I72" s="28">
        <f t="shared" si="10"/>
        <v>5500.00000000004</v>
      </c>
    </row>
    <row r="73" s="2" customFormat="1" ht="15" spans="1:9">
      <c r="A73" s="14">
        <v>42550</v>
      </c>
      <c r="B73" s="17" t="s">
        <v>16</v>
      </c>
      <c r="C73" s="17" t="s">
        <v>22</v>
      </c>
      <c r="D73" s="17">
        <v>100</v>
      </c>
      <c r="E73" s="19">
        <v>3275</v>
      </c>
      <c r="F73" s="15">
        <v>3251</v>
      </c>
      <c r="G73" s="15" t="s">
        <v>706</v>
      </c>
      <c r="H73" s="15">
        <v>3325</v>
      </c>
      <c r="I73" s="28">
        <f t="shared" si="10"/>
        <v>5000</v>
      </c>
    </row>
    <row r="74" s="2" customFormat="1" ht="15" spans="1:9">
      <c r="A74" s="14">
        <v>42550</v>
      </c>
      <c r="B74" s="17" t="s">
        <v>41</v>
      </c>
      <c r="C74" s="17" t="s">
        <v>22</v>
      </c>
      <c r="D74" s="17">
        <v>100</v>
      </c>
      <c r="E74" s="19">
        <v>31400</v>
      </c>
      <c r="F74" s="15">
        <v>31349</v>
      </c>
      <c r="G74" s="15" t="s">
        <v>707</v>
      </c>
      <c r="H74" s="15">
        <v>31449</v>
      </c>
      <c r="I74" s="28">
        <f t="shared" si="10"/>
        <v>4900</v>
      </c>
    </row>
    <row r="75" s="3" customFormat="1" ht="15" spans="1:9">
      <c r="A75" s="20">
        <v>42550</v>
      </c>
      <c r="B75" s="21" t="s">
        <v>41</v>
      </c>
      <c r="C75" s="21" t="s">
        <v>22</v>
      </c>
      <c r="D75" s="21">
        <v>100</v>
      </c>
      <c r="E75" s="22">
        <v>31360</v>
      </c>
      <c r="F75" s="16">
        <v>31310</v>
      </c>
      <c r="G75" s="16" t="s">
        <v>708</v>
      </c>
      <c r="H75" s="16">
        <v>31310</v>
      </c>
      <c r="I75" s="29">
        <f t="shared" si="10"/>
        <v>-5000</v>
      </c>
    </row>
    <row r="76" s="2" customFormat="1" ht="15" spans="1:9">
      <c r="A76" s="14">
        <v>42551</v>
      </c>
      <c r="B76" s="17" t="s">
        <v>14</v>
      </c>
      <c r="C76" s="17" t="s">
        <v>22</v>
      </c>
      <c r="D76" s="17">
        <v>30</v>
      </c>
      <c r="E76" s="19">
        <v>42320</v>
      </c>
      <c r="F76" s="15">
        <v>42160</v>
      </c>
      <c r="G76" s="15" t="s">
        <v>709</v>
      </c>
      <c r="H76" s="15">
        <v>42670</v>
      </c>
      <c r="I76" s="28">
        <f t="shared" si="10"/>
        <v>10500</v>
      </c>
    </row>
    <row r="77" s="2" customFormat="1" ht="15" spans="1:9">
      <c r="A77" s="14">
        <v>42551</v>
      </c>
      <c r="B77" s="17" t="s">
        <v>41</v>
      </c>
      <c r="C77" s="17" t="s">
        <v>22</v>
      </c>
      <c r="D77" s="17">
        <v>100</v>
      </c>
      <c r="E77" s="19">
        <v>31220</v>
      </c>
      <c r="F77" s="15">
        <v>32169</v>
      </c>
      <c r="G77" s="15" t="s">
        <v>710</v>
      </c>
      <c r="H77" s="15">
        <v>31290</v>
      </c>
      <c r="I77" s="28">
        <f t="shared" si="10"/>
        <v>7000</v>
      </c>
    </row>
    <row r="78" s="3" customFormat="1" ht="15" spans="1:9">
      <c r="A78" s="20">
        <v>42551</v>
      </c>
      <c r="B78" s="21" t="s">
        <v>19</v>
      </c>
      <c r="C78" s="21" t="s">
        <v>22</v>
      </c>
      <c r="D78" s="21">
        <v>5000</v>
      </c>
      <c r="E78" s="22">
        <v>120.4</v>
      </c>
      <c r="F78" s="16">
        <v>119.9</v>
      </c>
      <c r="G78" s="16" t="s">
        <v>711</v>
      </c>
      <c r="H78" s="16">
        <v>119.9</v>
      </c>
      <c r="I78" s="29">
        <f t="shared" si="10"/>
        <v>-2500</v>
      </c>
    </row>
    <row r="79" s="3" customFormat="1" ht="15" spans="1:9">
      <c r="A79" s="20">
        <v>42551</v>
      </c>
      <c r="B79" s="21" t="s">
        <v>16</v>
      </c>
      <c r="C79" s="21" t="s">
        <v>22</v>
      </c>
      <c r="D79" s="21">
        <v>100</v>
      </c>
      <c r="E79" s="22">
        <v>3350</v>
      </c>
      <c r="F79" s="16">
        <v>3330</v>
      </c>
      <c r="G79" s="16" t="s">
        <v>693</v>
      </c>
      <c r="H79" s="16">
        <v>3330</v>
      </c>
      <c r="I79" s="29">
        <f t="shared" si="10"/>
        <v>-2000</v>
      </c>
    </row>
    <row r="80" spans="1:9">
      <c r="A80" s="30"/>
      <c r="B80" s="30"/>
      <c r="C80" s="30"/>
      <c r="D80" s="31"/>
      <c r="E80" s="30"/>
      <c r="F80" s="30"/>
      <c r="G80" s="30"/>
      <c r="H80" s="30"/>
      <c r="I80" s="30"/>
    </row>
    <row r="81" ht="15" spans="1:9">
      <c r="A81" s="30"/>
      <c r="B81" s="30"/>
      <c r="C81" s="30"/>
      <c r="D81" s="31"/>
      <c r="E81" s="30"/>
      <c r="F81" s="30"/>
      <c r="G81" s="32" t="s">
        <v>185</v>
      </c>
      <c r="H81" s="32"/>
      <c r="I81" s="39">
        <f>SUM(I4:I80)</f>
        <v>326775</v>
      </c>
    </row>
    <row r="82" spans="1:9">
      <c r="A82" s="30"/>
      <c r="B82" s="30"/>
      <c r="C82" s="30"/>
      <c r="D82" s="31"/>
      <c r="E82" s="30"/>
      <c r="F82" s="30"/>
      <c r="G82" s="33"/>
      <c r="H82" s="33"/>
      <c r="I82" s="40"/>
    </row>
    <row r="83" ht="15" spans="1:9">
      <c r="A83" s="30"/>
      <c r="B83" s="30"/>
      <c r="C83" s="30"/>
      <c r="D83" s="31"/>
      <c r="E83" s="30"/>
      <c r="F83" s="30"/>
      <c r="G83" s="32" t="s">
        <v>186</v>
      </c>
      <c r="H83" s="32"/>
      <c r="I83" s="41">
        <f>60/72</f>
        <v>0.833333333333333</v>
      </c>
    </row>
    <row r="84" s="4" customFormat="1" spans="1:9">
      <c r="A84" s="30"/>
      <c r="B84" s="30"/>
      <c r="C84" s="30"/>
      <c r="D84" s="31"/>
      <c r="E84" s="30"/>
      <c r="F84" s="30"/>
      <c r="G84" s="30"/>
      <c r="H84" s="30"/>
      <c r="I84" s="30"/>
    </row>
    <row r="85" s="4" customFormat="1" spans="4:4">
      <c r="D85" s="34"/>
    </row>
    <row r="86" s="4" customFormat="1" spans="4:4">
      <c r="D86" s="34"/>
    </row>
    <row r="87" s="4" customFormat="1" spans="4:4">
      <c r="D87" s="34"/>
    </row>
    <row r="88" s="4" customFormat="1" spans="4:4">
      <c r="D88" s="34"/>
    </row>
    <row r="89" s="4" customFormat="1" spans="4:4">
      <c r="D89" s="34"/>
    </row>
    <row r="90" s="4" customFormat="1" spans="4:4">
      <c r="D90" s="34"/>
    </row>
    <row r="91" s="4" customFormat="1" spans="4:4">
      <c r="D91" s="34"/>
    </row>
    <row r="92" s="4" customFormat="1" spans="4:4">
      <c r="D92" s="34"/>
    </row>
    <row r="93" s="4" customFormat="1" spans="4:4">
      <c r="D93" s="34"/>
    </row>
    <row r="94" s="4" customFormat="1" spans="4:4">
      <c r="D94" s="34"/>
    </row>
    <row r="95" s="4" customFormat="1" spans="4:4">
      <c r="D95" s="34"/>
    </row>
    <row r="96" s="4" customFormat="1" spans="4:4">
      <c r="D96" s="34"/>
    </row>
    <row r="97" s="4" customFormat="1" spans="4:4">
      <c r="D97" s="34"/>
    </row>
    <row r="98" s="4" customFormat="1" spans="4:4">
      <c r="D98" s="34"/>
    </row>
    <row r="99" s="4" customFormat="1" spans="4:4">
      <c r="D99" s="34"/>
    </row>
    <row r="100" s="4" customFormat="1" spans="4:4">
      <c r="D100" s="34"/>
    </row>
    <row r="101" s="4" customFormat="1" spans="4:4">
      <c r="D101" s="34"/>
    </row>
    <row r="102" s="4" customFormat="1" spans="4:4">
      <c r="D102" s="34"/>
    </row>
    <row r="103" s="4" customFormat="1" spans="4:4">
      <c r="D103" s="34"/>
    </row>
    <row r="104" s="4" customFormat="1" spans="4:4">
      <c r="D104" s="34"/>
    </row>
    <row r="105" s="4" customFormat="1" spans="4:4">
      <c r="D105" s="34"/>
    </row>
    <row r="106" s="4" customFormat="1" spans="4:4">
      <c r="D106" s="34"/>
    </row>
    <row r="107" s="4" customFormat="1" spans="4:4">
      <c r="D107" s="34"/>
    </row>
    <row r="108" s="4" customFormat="1" spans="4:4">
      <c r="D108" s="34"/>
    </row>
    <row r="109" s="4" customFormat="1" spans="4:4">
      <c r="D109" s="34"/>
    </row>
    <row r="110" s="4" customFormat="1" spans="4:4">
      <c r="D110" s="34"/>
    </row>
    <row r="111" s="4" customFormat="1" spans="4:4">
      <c r="D111" s="34"/>
    </row>
    <row r="112" s="4" customFormat="1" spans="4:4">
      <c r="D112" s="34"/>
    </row>
    <row r="113" s="4" customFormat="1" spans="4:4">
      <c r="D113" s="34"/>
    </row>
    <row r="114" s="4" customFormat="1" spans="4:4">
      <c r="D114" s="34"/>
    </row>
    <row r="115" s="4" customFormat="1" spans="4:4">
      <c r="D115" s="34"/>
    </row>
    <row r="116" s="4" customFormat="1" spans="4:4">
      <c r="D116" s="34"/>
    </row>
    <row r="117" s="4" customFormat="1" spans="4:4">
      <c r="D117" s="34"/>
    </row>
    <row r="118" s="4" customFormat="1" spans="4:4">
      <c r="D118" s="34"/>
    </row>
    <row r="119" s="4" customFormat="1" spans="4:4">
      <c r="D119" s="34"/>
    </row>
    <row r="120" s="4" customFormat="1" spans="4:4">
      <c r="D120" s="34"/>
    </row>
    <row r="121" s="4" customFormat="1" spans="4:4">
      <c r="D121" s="34"/>
    </row>
    <row r="122" s="4" customFormat="1" spans="4:4">
      <c r="D122" s="34"/>
    </row>
    <row r="123" s="4" customFormat="1" spans="4:4">
      <c r="D123" s="34"/>
    </row>
    <row r="124" spans="1:9">
      <c r="A124" s="35"/>
      <c r="B124" s="35"/>
      <c r="C124" s="35"/>
      <c r="D124" s="36"/>
      <c r="E124" s="35"/>
      <c r="F124" s="35"/>
      <c r="G124" s="35"/>
      <c r="H124" s="35"/>
      <c r="I124" s="35"/>
    </row>
    <row r="125" spans="1:9">
      <c r="A125" s="37"/>
      <c r="B125" s="37"/>
      <c r="C125" s="37"/>
      <c r="D125" s="38"/>
      <c r="E125" s="37"/>
      <c r="F125" s="37"/>
      <c r="G125" s="37"/>
      <c r="H125" s="37"/>
      <c r="I125" s="37"/>
    </row>
    <row r="126" spans="1:9">
      <c r="A126" s="37"/>
      <c r="B126" s="37"/>
      <c r="C126" s="37"/>
      <c r="D126" s="38"/>
      <c r="E126" s="37"/>
      <c r="F126" s="37"/>
      <c r="G126" s="37"/>
      <c r="H126" s="37"/>
      <c r="I126" s="37"/>
    </row>
    <row r="127" spans="1:9">
      <c r="A127" s="37"/>
      <c r="B127" s="37"/>
      <c r="C127" s="37"/>
      <c r="D127" s="38"/>
      <c r="E127" s="37"/>
      <c r="F127" s="37"/>
      <c r="G127" s="37"/>
      <c r="H127" s="37"/>
      <c r="I127" s="37"/>
    </row>
    <row r="128" spans="1:9">
      <c r="A128" s="37"/>
      <c r="B128" s="37"/>
      <c r="C128" s="37"/>
      <c r="D128" s="38"/>
      <c r="E128" s="37"/>
      <c r="F128" s="37"/>
      <c r="G128" s="37"/>
      <c r="H128" s="37"/>
      <c r="I128" s="37"/>
    </row>
    <row r="129" spans="1:9">
      <c r="A129" s="37"/>
      <c r="B129" s="37"/>
      <c r="C129" s="37"/>
      <c r="D129" s="38"/>
      <c r="E129" s="37"/>
      <c r="F129" s="37"/>
      <c r="G129" s="37"/>
      <c r="H129" s="37"/>
      <c r="I129" s="37"/>
    </row>
    <row r="130" spans="1:9">
      <c r="A130" s="37"/>
      <c r="B130" s="37"/>
      <c r="C130" s="37"/>
      <c r="D130" s="38"/>
      <c r="E130" s="37"/>
      <c r="F130" s="37"/>
      <c r="G130" s="37"/>
      <c r="H130" s="37"/>
      <c r="I130" s="37"/>
    </row>
    <row r="131" spans="1:9">
      <c r="A131" s="37"/>
      <c r="B131" s="37"/>
      <c r="C131" s="37"/>
      <c r="D131" s="38"/>
      <c r="E131" s="37"/>
      <c r="F131" s="37"/>
      <c r="G131" s="37"/>
      <c r="H131" s="37"/>
      <c r="I131" s="37"/>
    </row>
  </sheetData>
  <mergeCells count="4">
    <mergeCell ref="A1:I1"/>
    <mergeCell ref="A2:I2"/>
    <mergeCell ref="G81:H81"/>
    <mergeCell ref="G83:H83"/>
  </mergeCells>
  <pageMargins left="0.75" right="0.75" top="1" bottom="1" header="0.511805555555556" footer="0.511805555555556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DECEMBER-16</vt:lpstr>
      <vt:lpstr>NOVEMBER-16</vt:lpstr>
      <vt:lpstr>OCTOBER-16</vt:lpstr>
      <vt:lpstr>SEPTEMBER-16</vt:lpstr>
      <vt:lpstr>AUGUST-16</vt:lpstr>
      <vt:lpstr>JULY-16</vt:lpstr>
      <vt:lpstr>JUNE-16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Capiflex</cp:lastModifiedBy>
  <dcterms:created xsi:type="dcterms:W3CDTF">2016-01-27T05:32:00Z</dcterms:created>
  <dcterms:modified xsi:type="dcterms:W3CDTF">2016-12-30T08:14:30Z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1033-10.1.0.5785</vt:lpwstr>
  </property>
</Properties>
</file>